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0160" activeTab="2"/>
  </bookViews>
  <sheets>
    <sheet name="C.2 工程项目招标控制价扉页(扉-2)" sheetId="45" r:id="rId1"/>
    <sheet name="B1 清单报价总说明" sheetId="2" r:id="rId2"/>
    <sheet name="C1 工程项目投标总价表" sheetId="3" r:id="rId3"/>
    <sheet name="C1-1单项工程预算汇总表-ZL型" sheetId="34" r:id="rId4"/>
    <sheet name="C1-2单项工程预算汇总表-ZL型" sheetId="33" r:id="rId5"/>
    <sheet name="C1-3单位工程预算汇总表-ZL型" sheetId="32" r:id="rId6"/>
    <sheet name="C1-1单项工程预算汇总表-FY型" sheetId="31" r:id="rId7"/>
    <sheet name="C1-2单项工程预算汇总表-FY型" sheetId="30" r:id="rId8"/>
    <sheet name="C1-3单位工程预算汇总表-FY型" sheetId="29" r:id="rId9"/>
    <sheet name="C1-1单项工程预算汇总表-GP型" sheetId="28" r:id="rId10"/>
    <sheet name="C1-2单项工程预算汇总表-GP型" sheetId="27" r:id="rId11"/>
    <sheet name="C1-3单位工程预算汇总表-GP型" sheetId="26" r:id="rId12"/>
    <sheet name="D1-1 分部分项工程量清单计价表【集约人工林栽培‖ZL型】" sheetId="7" r:id="rId13"/>
    <sheet name="D3-3 分部分项工程量清单综合单价计算表(分页不带材料)~1" sheetId="8" r:id="rId14"/>
    <sheet name="D3-4 分部分项工程量清单综合单价计算表(分页带材料)ZL型" sheetId="9" r:id="rId15"/>
    <sheet name="E.1分部分项工程总价措施项目清单计价表-ZL型" sheetId="20" r:id="rId16"/>
    <sheet name="F.1其他项目清单与计价汇总表(ZL型）" sheetId="36" r:id="rId17"/>
    <sheet name="F1.1暂列金额明细表（ZL型）" sheetId="37" r:id="rId18"/>
    <sheet name="G.1规费、税金项目清单计价表-ZL型" sheetId="21" r:id="rId19"/>
    <sheet name="H1 主要材料价格表【集约人工林栽培‖ZL型】" sheetId="10" r:id="rId20"/>
    <sheet name="D1-1 分部分项工程量清单计价表【中幼龄林抚育‖FY】" sheetId="11" r:id="rId21"/>
    <sheet name="D3-3 分部分项工程量清单综合单价计算表(分页不带材料)~2" sheetId="12" r:id="rId22"/>
    <sheet name="D3-4 分部分项工程量清单综合单价计算表(分页带材料)【中~" sheetId="13" r:id="rId23"/>
    <sheet name="E.1分部分项工程总价措施项目清单计价表-FY型" sheetId="22" r:id="rId24"/>
    <sheet name="F.1其他项目清单与计价汇总表(FY型）" sheetId="38" r:id="rId25"/>
    <sheet name="F1.1暂列金额明细表（FY型）" sheetId="39" r:id="rId26"/>
    <sheet name="G.1规费、税金项目清单计价表-FY型" sheetId="23" r:id="rId27"/>
    <sheet name="H1 主要材料价格表【中幼龄林抚育‖FY】" sheetId="14" r:id="rId28"/>
    <sheet name="D1-1 分部分项工程量清单计价表【现有林改培‖GP】" sheetId="15" r:id="rId29"/>
    <sheet name="D3-3 分部分项工程量清单综合单价计算表(分页不带材料)~3" sheetId="16" r:id="rId30"/>
    <sheet name="D3-4 分部分项工程量清单综合单价计算表(分页带材料)【现~" sheetId="17" r:id="rId31"/>
    <sheet name="E.1分部分项工程总价措施项目清单计价表-GP型" sheetId="24" r:id="rId32"/>
    <sheet name="F.1其他项目清单与计价汇总表(GP型）" sheetId="40" r:id="rId33"/>
    <sheet name="F1.1暂列金额明细表（GP型）" sheetId="41" r:id="rId34"/>
    <sheet name="G.1规费、税金项目清单计价表-GP型" sheetId="25" r:id="rId35"/>
    <sheet name="H1 主要材料价格表【现有林改培‖GP】" sheetId="18" r:id="rId36"/>
  </sheets>
  <externalReferences>
    <externalReference r:id="rId37"/>
  </externalReferences>
  <definedNames>
    <definedName name="_xlnm.Print_Area" localSheetId="13">'D3-3 分部分项工程量清单综合单价计算表(分页不带材料)~1'!$A$1:$K$19</definedName>
    <definedName name="_xlnm.Print_Area" localSheetId="21">'D3-3 分部分项工程量清单综合单价计算表(分页不带材料)~2'!$A$1:$K$18</definedName>
    <definedName name="_xlnm.Print_Area" localSheetId="29">'D3-3 分部分项工程量清单综合单价计算表(分页不带材料)~3'!$A$1:$K$76</definedName>
    <definedName name="_xlnm.Print_Area" localSheetId="30">'D3-4 分部分项工程量清单综合单价计算表(分页带材料)【现~'!$A$1:$K$224</definedName>
    <definedName name="_xlnm.Print_Area" localSheetId="22">'D3-4 分部分项工程量清单综合单价计算表(分页带材料)【中~'!$A$1:$K$27</definedName>
    <definedName name="_xlnm.Print_Area" localSheetId="14">'D3-4 分部分项工程量清单综合单价计算表(分页带材料)ZL型'!$A$1:$K$48</definedName>
    <definedName name="_xlnm.Print_Area" localSheetId="16">'F.1其他项目清单与计价汇总表(ZL型）'!$A$1:$F$24</definedName>
    <definedName name="_xlnm.Print_Area" localSheetId="11">'C1-3单位工程预算汇总表-GP型'!$A$1:$D$76</definedName>
    <definedName name="_xlnm.Print_Area" localSheetId="1">'B1 清单报价总说明'!$A$1:$B$6</definedName>
    <definedName name="_xlnm.Print_Area" localSheetId="15">'E.1分部分项工程总价措施项目清单计价表-ZL型'!$A$1:$M$19</definedName>
    <definedName name="_xlnm.Print_Area" localSheetId="23">'E.1分部分项工程总价措施项目清单计价表-FY型'!$A$1:$M$19</definedName>
    <definedName name="_xlnm.Print_Area" localSheetId="31">'E.1分部分项工程总价措施项目清单计价表-GP型'!$A$1:$M$79</definedName>
  </definedNames>
  <calcPr calcId="144525"/>
</workbook>
</file>

<file path=xl/sharedStrings.xml><?xml version="1.0" encoding="utf-8"?>
<sst xmlns="http://schemas.openxmlformats.org/spreadsheetml/2006/main" count="6407" uniqueCount="537">
  <si>
    <t/>
  </si>
  <si>
    <t>遂宁市安居区国家储备林项目（一期）（二标段）（营造林建设项目）作业设计</t>
  </si>
  <si>
    <t>工程</t>
  </si>
  <si>
    <t>砍伐劳务1常理镇、东禅镇招标控制价</t>
  </si>
  <si>
    <t>招标控制价(小写):</t>
  </si>
  <si>
    <t>(大写):</t>
  </si>
  <si>
    <t>招　标　人:</t>
  </si>
  <si>
    <t>遂宁市鹏安投资有限公司</t>
  </si>
  <si>
    <t>造价咨询人:</t>
  </si>
  <si>
    <t xml:space="preserve"> </t>
  </si>
  <si>
    <t>(单位盖章)</t>
  </si>
  <si>
    <t>法定代表人 
或其授权人:</t>
  </si>
  <si>
    <t xml:space="preserve">       </t>
  </si>
  <si>
    <t>(签字或盖章)</t>
  </si>
  <si>
    <t>编　制　人:</t>
  </si>
  <si>
    <t>复　核　人:</t>
  </si>
  <si>
    <t>(造价人员签字盖专用章)</t>
  </si>
  <si>
    <t>(一级造价工程师签字盖专用章)</t>
  </si>
  <si>
    <t xml:space="preserve">    编 制 时 间:</t>
  </si>
  <si>
    <t>复 核 时 间:</t>
  </si>
  <si>
    <t xml:space="preserve">扉-2 </t>
  </si>
  <si>
    <t>预算总说明</t>
  </si>
  <si>
    <t>工程名称：</t>
  </si>
  <si>
    <t>遂宁市安居区国家储备林项目（一期）（二标段）（营造林建设项目）作业设计-砍伐劳务1常理镇、东禅镇</t>
  </si>
  <si>
    <r>
      <rPr>
        <sz val="10"/>
        <color rgb="FF000000"/>
        <rFont val="宋体"/>
        <charset val="134"/>
      </rPr>
      <t xml:space="preserve">一、工程概况：
工程名称：遂宁市安居区国家储备林项目（一期）（二标段）（营造林建设项目）作业设计-砍伐劳务1常理镇、东禅镇
建设单位：遂宁耀欣建筑工程有限公司
建设地点：遂宁市安居区国家储备林项目（一期）（二标段）（营造林建设项目）位于常理镇、东禅镇2个乡镇。
工程规模：营造林工程总面积20000亩，本次招标范围：集约人工林栽培70.9亩，中幼林抚育0亩，现有林改培4260.5亩。
</t>
    </r>
    <r>
      <rPr>
        <sz val="10"/>
        <rFont val="宋体"/>
        <charset val="134"/>
      </rPr>
      <t>二、编制依据： 
1、本项目作业设计说明及图纸。
2、中华人民共和国《建设工程工程量清单计价规范（GB50500-2013）》。
3、四川省2020年《四川省建设工程工程量清单计价定额》等以下相关配套文件。
4、《四川省营造林投资标准（试行）》（2023.6.25；川林发〔2023〕28号）。 
5、材料价格：《遂宁工程造价信息》中遂宁市、安居区2025年第4期及2025年同期市场价格综合考虑。
三、其他说明：
1、本预算的定额人工费调整是按川建价发〔2024〕44号文进行调整。
2、根据四川省2020年《四川省建设工程工程量清单计价定额》，规费按4.8%计算。
3、根据四川省2020年《四川省建设工程工程量清单计价定额》，销项增值税按3%计算。
4、安全文明施工费计取为分部分项工程费用的1.4%。
5、预算编制工程量参考设计提供的地块工程量一览表。
6、工程垃圾、拆除垃圾外运及处置费已在剩余物清理项中计取，不再单独计取。
7、其他未尽事宜按相关法律、法规文件等处理。
四、本次招标包含范围：
1、本次招标范围为：常理镇、东禅镇2个乡镇的集约人工林栽培70.9亩，中幼林抚育0亩，现有林改培4260.5亩中的清灌、择伐。
2、详见招标清单内容。
3、最终结算以实际完成工程量为准并参考图纸及甲方审核工程量。
4、所有单价均应按招标文件执行相应下浮比。</t>
    </r>
  </si>
  <si>
    <t xml:space="preserve">五、工程质量、施工等的特殊要求： 
1、本工程质量要求必须符合国家现行《工程施工质量验收规范》合格标准。 
2、本工程施工要求：工程施工必须按经批准的施工组织设计实施,并要符合施工规范及验收标准的相关要求。  
</t>
  </si>
  <si>
    <t>六、金额（价格）均以人民币表示。
金额（价格）：均以人民币表示。</t>
  </si>
  <si>
    <t>清单计价专家</t>
  </si>
  <si>
    <t>工程项目预算总价表</t>
  </si>
  <si>
    <t>第1页共1页</t>
  </si>
  <si>
    <t>序号</t>
  </si>
  <si>
    <t xml:space="preserve">单项工程名称 </t>
  </si>
  <si>
    <t>工程规模(亩）</t>
  </si>
  <si>
    <t>金 额
（元）</t>
  </si>
  <si>
    <t>其中: (元)</t>
  </si>
  <si>
    <t>单位造价（元/亩）</t>
  </si>
  <si>
    <t xml:space="preserve">安全文明施工费  </t>
  </si>
  <si>
    <t>规费</t>
  </si>
  <si>
    <t>集约人工林栽培</t>
  </si>
  <si>
    <t>森林抚育</t>
  </si>
  <si>
    <t>现有林改培</t>
  </si>
  <si>
    <t>-</t>
  </si>
  <si>
    <t>合    计</t>
  </si>
  <si>
    <t>单项工程预算汇总表</t>
  </si>
  <si>
    <t>遂宁市安居区国家储备林项目（一期）（二标段）（营造林建设项目）作业设计\集约人工林栽培【ZL型】</t>
  </si>
  <si>
    <t>第1页 共1页</t>
  </si>
  <si>
    <t>序 号</t>
  </si>
  <si>
    <t xml:space="preserve">单位工程名称 </t>
  </si>
  <si>
    <t>金额（元）</t>
  </si>
  <si>
    <t>其中:(元)</t>
  </si>
  <si>
    <t xml:space="preserve">安全文明施工费 </t>
  </si>
  <si>
    <t>1</t>
  </si>
  <si>
    <t>集约造林模型ZL101</t>
  </si>
  <si>
    <t xml:space="preserve">合　　计 </t>
  </si>
  <si>
    <t>汇总内容</t>
  </si>
  <si>
    <t>金  额（元）</t>
  </si>
  <si>
    <t>其中:暂估价(元)</t>
  </si>
  <si>
    <t>分部分项及单价措施项目</t>
  </si>
  <si>
    <t>2</t>
  </si>
  <si>
    <t>总价措施项目</t>
  </si>
  <si>
    <t>2.1</t>
  </si>
  <si>
    <t>其中：安全文明施工费</t>
  </si>
  <si>
    <t>3</t>
  </si>
  <si>
    <t>其他项目</t>
  </si>
  <si>
    <t>3.1</t>
  </si>
  <si>
    <t>其中：暂列金额</t>
  </si>
  <si>
    <t>3.2</t>
  </si>
  <si>
    <t>其中：专业工程暂估价</t>
  </si>
  <si>
    <t>3.3</t>
  </si>
  <si>
    <t>其中：计日工</t>
  </si>
  <si>
    <t>3.4</t>
  </si>
  <si>
    <t>其中：总承包服务费</t>
  </si>
  <si>
    <t>4</t>
  </si>
  <si>
    <t>5</t>
  </si>
  <si>
    <t>创优质工程奖补偿奖励费</t>
  </si>
  <si>
    <t>6</t>
  </si>
  <si>
    <t>税前工程造价</t>
  </si>
  <si>
    <t>6.1</t>
  </si>
  <si>
    <t>其中：甲供材料（设备）费</t>
  </si>
  <si>
    <t>7</t>
  </si>
  <si>
    <t>销项增值税额</t>
  </si>
  <si>
    <t>附加税</t>
  </si>
  <si>
    <t xml:space="preserve"> 招标控制价/投标报价总价合计=税前工程造价+销项增值税额+附加税</t>
  </si>
  <si>
    <t>单位工程预算汇总表</t>
  </si>
  <si>
    <t>遂宁市安居区国家储备林项目（一期）（二标段）（营造林建设项目）作业设计\集约人工林栽培【ZL型】 /集约造林模型ZL101</t>
  </si>
  <si>
    <t>遂宁市安居区国家储备林项目（一期）（二标段）（营造林建设项目）作业设计\中幼龄林抚育【FY】</t>
  </si>
  <si>
    <t>抚育模型FY101</t>
  </si>
  <si>
    <t>遂宁市安居区国家储备林项目（一期）（二标段）（营造林建设项目）作业设计\中幼龄林抚育【FY】/抚育模型FY101</t>
  </si>
  <si>
    <t>遂宁市安居区国家储备林项目（一期）（二标段）（营造林建设项目）作业设计\现有林改培【GP】</t>
  </si>
  <si>
    <t>改培模型GP101</t>
  </si>
  <si>
    <t>改培模型GP102</t>
  </si>
  <si>
    <t>改培模型GP01-2</t>
  </si>
  <si>
    <t>改培模型GP103</t>
  </si>
  <si>
    <t>改培模型GP02-1</t>
  </si>
  <si>
    <t>改培模型GP104</t>
  </si>
  <si>
    <t>改培模型GP02-2</t>
  </si>
  <si>
    <t>遂宁市安居区国家储备林项目（一期）（二标段）（营造林建设项目）作业设计\现有林改培【GP】/改培模型GP101</t>
  </si>
  <si>
    <t>第1页 共4页</t>
  </si>
  <si>
    <t>遂宁市安居区国家储备林项目（一期）（二标段）（营造林建设项目）作业设计\现有林改培【GP】/改培模型GP102</t>
  </si>
  <si>
    <t>第2页 共4页</t>
  </si>
  <si>
    <t>遂宁市安居区国家储备林项目（一期）（二标段）（营造林建设项目）作业设计\现有林改培【GP】/改培模型GP103</t>
  </si>
  <si>
    <t>第3页 共4页</t>
  </si>
  <si>
    <t>遂宁市安居区国家储备林项目（一期）（二标段）（营造林建设项目）作业设计\现有林改培【GP】/改培模型GP104</t>
  </si>
  <si>
    <t>第4页 共4页</t>
  </si>
  <si>
    <t>分部分项工程量清单计价表</t>
  </si>
  <si>
    <t>工程名称：遂宁市安居区国家储备林项目（一期）（二标段）（营造林建设项目）作业设计\集约人工林栽培【ZL型】</t>
  </si>
  <si>
    <t>项目编码</t>
  </si>
  <si>
    <t>项目名称</t>
  </si>
  <si>
    <t>单位</t>
  </si>
  <si>
    <t>工程数量</t>
  </si>
  <si>
    <t>综合单价</t>
  </si>
  <si>
    <t>合价</t>
  </si>
  <si>
    <t>计</t>
  </si>
  <si>
    <t>人工费</t>
  </si>
  <si>
    <t>材料费</t>
  </si>
  <si>
    <t>机械费</t>
  </si>
  <si>
    <t>管理费</t>
  </si>
  <si>
    <t>利润</t>
  </si>
  <si>
    <t>ZL101001</t>
  </si>
  <si>
    <t>亩</t>
  </si>
  <si>
    <t>本页小计</t>
  </si>
  <si>
    <t>合　　计</t>
  </si>
  <si>
    <t xml:space="preserve">分部分项工程量清单综合单价计算表</t>
  </si>
  <si>
    <t xml:space="preserve">           </t>
  </si>
  <si>
    <t xml:space="preserve">遂宁市安居区国家储备林项目（一期）（二标段）（营造林建设项目）作业设计【ZL型】      </t>
  </si>
  <si>
    <t xml:space="preserve">计量单位：亩 </t>
  </si>
  <si>
    <t xml:space="preserve">项目编号： </t>
  </si>
  <si>
    <t xml:space="preserve">ZL101   </t>
  </si>
  <si>
    <t>工程数量：793.2</t>
  </si>
  <si>
    <t xml:space="preserve">项目名称： </t>
  </si>
  <si>
    <t xml:space="preserve">集约造林模型ZL101     </t>
  </si>
  <si>
    <t>定额编号</t>
  </si>
  <si>
    <t>工程内容</t>
  </si>
  <si>
    <t>数量</t>
  </si>
  <si>
    <t xml:space="preserve">其中：（元）     </t>
  </si>
  <si>
    <t>小计</t>
  </si>
  <si>
    <t>ZL101-QG</t>
  </si>
  <si>
    <t>清灌</t>
  </si>
  <si>
    <t>ZL101-ZL</t>
  </si>
  <si>
    <t>造林</t>
  </si>
  <si>
    <t>ZL101-SJF</t>
  </si>
  <si>
    <t>施基肥</t>
  </si>
  <si>
    <t>ZL101-WCNFY</t>
  </si>
  <si>
    <t>未成年抚育</t>
  </si>
  <si>
    <t>ZL101-BZ</t>
  </si>
  <si>
    <t>补植</t>
  </si>
  <si>
    <t>ZL101-SZF</t>
  </si>
  <si>
    <t>施追肥</t>
  </si>
  <si>
    <t>ZL101-BCHFZ</t>
  </si>
  <si>
    <t>病虫害防治</t>
  </si>
  <si>
    <t>8</t>
  </si>
  <si>
    <t>ZL101-GH</t>
  </si>
  <si>
    <t>管护</t>
  </si>
  <si>
    <t>9</t>
  </si>
  <si>
    <t>XA0071</t>
  </si>
  <si>
    <t>轮胎式拖拉机 功率（kW） 41 —</t>
  </si>
  <si>
    <t>台班</t>
  </si>
  <si>
    <t>合计</t>
  </si>
  <si>
    <t>第1页共2页</t>
  </si>
  <si>
    <t xml:space="preserve">ZL101    </t>
  </si>
  <si>
    <t xml:space="preserve">集约造林模型ZL101 </t>
  </si>
  <si>
    <t>综合单价：5006.67元</t>
  </si>
  <si>
    <t>保留幼树幼苗标记</t>
  </si>
  <si>
    <t>工日</t>
  </si>
  <si>
    <t>割灌除草</t>
  </si>
  <si>
    <t>剩余物清理</t>
  </si>
  <si>
    <t>清理林地</t>
  </si>
  <si>
    <t>整地挖穴</t>
  </si>
  <si>
    <t>初植</t>
  </si>
  <si>
    <t>香樟</t>
  </si>
  <si>
    <t>株</t>
  </si>
  <si>
    <t>香椿</t>
  </si>
  <si>
    <t>浇水</t>
  </si>
  <si>
    <t>有机肥</t>
  </si>
  <si>
    <t>kg</t>
  </si>
  <si>
    <t>复合肥</t>
  </si>
  <si>
    <t>抚育</t>
  </si>
  <si>
    <t>抚育次数</t>
  </si>
  <si>
    <t>3次</t>
  </si>
  <si>
    <t>第2页共2页</t>
  </si>
  <si>
    <t>农药</t>
  </si>
  <si>
    <t>管护年限</t>
  </si>
  <si>
    <t>3年</t>
  </si>
  <si>
    <t>折旧费（机械）</t>
  </si>
  <si>
    <t>元</t>
  </si>
  <si>
    <t>检修费（机械）</t>
  </si>
  <si>
    <t>维护费（机械）</t>
  </si>
  <si>
    <t>机上人工</t>
  </si>
  <si>
    <t>柴油（机械）</t>
  </si>
  <si>
    <t>L</t>
  </si>
  <si>
    <t>分部分项总价措施项目清单计价表</t>
  </si>
  <si>
    <t>第1页  共1页</t>
  </si>
  <si>
    <t>ZL101</t>
  </si>
  <si>
    <t xml:space="preserve">集约造林模型ZL101   </t>
  </si>
  <si>
    <t>计算基础</t>
  </si>
  <si>
    <t>计算基数</t>
  </si>
  <si>
    <t>费率
（%）</t>
  </si>
  <si>
    <t>金额
（元）</t>
  </si>
  <si>
    <t>调整费率
(%)</t>
  </si>
  <si>
    <t>调整后
金额(元)</t>
  </si>
  <si>
    <t>备注</t>
  </si>
  <si>
    <t>ZL01001001001</t>
  </si>
  <si>
    <t>安全文明施工</t>
  </si>
  <si>
    <t>1.1</t>
  </si>
  <si>
    <t>①</t>
  </si>
  <si>
    <t>环境保护</t>
  </si>
  <si>
    <t>不含总价措施税前造价</t>
  </si>
  <si>
    <t>1.2</t>
  </si>
  <si>
    <t>②</t>
  </si>
  <si>
    <t>文明施工</t>
  </si>
  <si>
    <t>1.3</t>
  </si>
  <si>
    <t>③</t>
  </si>
  <si>
    <t>安全施工</t>
  </si>
  <si>
    <t>1.4</t>
  </si>
  <si>
    <t>④</t>
  </si>
  <si>
    <t>临时设施</t>
  </si>
  <si>
    <t>ZL01001002001</t>
  </si>
  <si>
    <t>夜间施工</t>
  </si>
  <si>
    <t>ZL01001003001</t>
  </si>
  <si>
    <t>二次搬运</t>
  </si>
  <si>
    <t>ZL01001004001</t>
  </si>
  <si>
    <t>冬雨季施工</t>
  </si>
  <si>
    <t>ZL01001005001</t>
  </si>
  <si>
    <t>反季节栽植影响措施</t>
  </si>
  <si>
    <t>ZL01001006001</t>
  </si>
  <si>
    <t>地上、地下设施、建筑物的临时保护设施</t>
  </si>
  <si>
    <t>ZL01001007001</t>
  </si>
  <si>
    <t>已完工程及设备保护</t>
  </si>
  <si>
    <t>ZL01001008001</t>
  </si>
  <si>
    <t>工程定位复测费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</si>
  <si>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                             
</t>
  </si>
  <si>
    <t>其他项目清单与计价汇总表</t>
  </si>
  <si>
    <t>项 目 名 称</t>
  </si>
  <si>
    <t>结算金额(元)</t>
  </si>
  <si>
    <t>暂列金额</t>
  </si>
  <si>
    <t>暂估价</t>
  </si>
  <si>
    <t>材料(工程设备)暂估价/结算价</t>
  </si>
  <si>
    <t>2.2</t>
  </si>
  <si>
    <t>专业工程暂估价/结算价</t>
  </si>
  <si>
    <t>计日工</t>
  </si>
  <si>
    <t>总承包服务费</t>
  </si>
  <si>
    <t>暂列金额明细表</t>
  </si>
  <si>
    <t xml:space="preserve">ZL101  </t>
  </si>
  <si>
    <t>计量单位</t>
  </si>
  <si>
    <t>暂定金额(元)</t>
  </si>
  <si>
    <t>项</t>
  </si>
  <si>
    <t xml:space="preserve">注：此表由招标人填写，如不能详列，也可只列暂定金额总额，投标人应将上述暂列金额计入投标总价中。                                        </t>
  </si>
  <si>
    <t>规费、税金项目计价表</t>
  </si>
  <si>
    <t xml:space="preserve">ZL101 </t>
  </si>
  <si>
    <t xml:space="preserve">集约造林模型ZL101    </t>
  </si>
  <si>
    <t>计算费率（％）</t>
  </si>
  <si>
    <t>金额(元)</t>
  </si>
  <si>
    <t>分部分项清单定额人工费+单价措施项目清单定额人工费</t>
  </si>
  <si>
    <t>分部分项工程费+措施项目费+其他项目费+规费+创优质工程奖补偿奖励费-按规定不计税的工程设备金额-除税甲供材料（设备）设备费</t>
  </si>
  <si>
    <t>人工、材料、机械价格表</t>
  </si>
  <si>
    <t>材料编码</t>
  </si>
  <si>
    <t>材料名称</t>
  </si>
  <si>
    <t>规格、型号
等特殊要求</t>
  </si>
  <si>
    <t>单 价 (元)</t>
  </si>
  <si>
    <t>AR000002</t>
  </si>
  <si>
    <t>保留木幼树幼苗标记</t>
  </si>
  <si>
    <t>AR000009</t>
  </si>
  <si>
    <t>AR000010</t>
  </si>
  <si>
    <t>AR000011</t>
  </si>
  <si>
    <t>AR000012</t>
  </si>
  <si>
    <t>AR000013</t>
  </si>
  <si>
    <t>AR000014</t>
  </si>
  <si>
    <t>浇水（含定根水）</t>
  </si>
  <si>
    <t>AR000015</t>
  </si>
  <si>
    <t>保水剂用工</t>
  </si>
  <si>
    <t>AR000016</t>
  </si>
  <si>
    <t>10</t>
  </si>
  <si>
    <t>AR000017</t>
  </si>
  <si>
    <t>11</t>
  </si>
  <si>
    <t>AR000018</t>
  </si>
  <si>
    <t>12</t>
  </si>
  <si>
    <t>AR000019</t>
  </si>
  <si>
    <t>13</t>
  </si>
  <si>
    <t>AR000020</t>
  </si>
  <si>
    <t>14</t>
  </si>
  <si>
    <t>AR000021</t>
  </si>
  <si>
    <t>15</t>
  </si>
  <si>
    <t>AR000022</t>
  </si>
  <si>
    <t>元/亩</t>
  </si>
  <si>
    <t>16</t>
  </si>
  <si>
    <t>AR000023</t>
  </si>
  <si>
    <t>17</t>
  </si>
  <si>
    <t>JX000001</t>
  </si>
  <si>
    <t>拖拉机</t>
  </si>
  <si>
    <t>18</t>
  </si>
  <si>
    <t>UR000037</t>
  </si>
  <si>
    <t>19</t>
  </si>
  <si>
    <t>UR000030</t>
  </si>
  <si>
    <t>20</t>
  </si>
  <si>
    <t>UR000007</t>
  </si>
  <si>
    <t>21</t>
  </si>
  <si>
    <t>UR000008</t>
  </si>
  <si>
    <t>22</t>
  </si>
  <si>
    <t>UR000010</t>
  </si>
  <si>
    <t>工程名称：遂宁市安居区国家储备林项目（一期）（二标段）（营造林建设项目）作业设计\中幼龄林抚育【FY】</t>
  </si>
  <si>
    <t>FY101</t>
  </si>
  <si>
    <t xml:space="preserve">分部分项工程量清单综合单价计算表
</t>
  </si>
  <si>
    <t xml:space="preserve">遂宁市安居区国家储备林项目（一期）（二标段）（营造林建设项目）作业设计【FY】      </t>
  </si>
  <si>
    <t xml:space="preserve">FY101     </t>
  </si>
  <si>
    <t>工程数量：4374.5</t>
  </si>
  <si>
    <t xml:space="preserve">抚育模型FY101   </t>
  </si>
  <si>
    <t>FY101-SZF</t>
  </si>
  <si>
    <t>生长伐</t>
  </si>
  <si>
    <t>FY101-DJCFY</t>
  </si>
  <si>
    <t>大径材抚育</t>
  </si>
  <si>
    <t>FY101-GH</t>
  </si>
  <si>
    <t xml:space="preserve">FY101  </t>
  </si>
  <si>
    <t xml:space="preserve">抚育模型FY101    </t>
  </si>
  <si>
    <t>综合单价：1464.07元/亩</t>
  </si>
  <si>
    <t>目标树选择及标记</t>
  </si>
  <si>
    <t>采伐木标记</t>
  </si>
  <si>
    <t>采伐</t>
  </si>
  <si>
    <t>造材打枝</t>
  </si>
  <si>
    <t>集材</t>
  </si>
  <si>
    <t>归楞、装车及运出(输)</t>
  </si>
  <si>
    <t>修枝整枝</t>
  </si>
  <si>
    <t xml:space="preserve">遂宁市安居区国家储备林项目（一期）（二标段）（营造林建设项目）作业设计【FY型】      </t>
  </si>
  <si>
    <t>FY101001001</t>
  </si>
  <si>
    <t>FY101002001</t>
  </si>
  <si>
    <t>FY101003001</t>
  </si>
  <si>
    <t>FY101004001</t>
  </si>
  <si>
    <t>FY101005001</t>
  </si>
  <si>
    <t>FY101006001</t>
  </si>
  <si>
    <t>FY101007001</t>
  </si>
  <si>
    <t>FY101008001</t>
  </si>
  <si>
    <t xml:space="preserve">抚育模型FY101     </t>
  </si>
  <si>
    <t xml:space="preserve">FY101    </t>
  </si>
  <si>
    <t>AR000001</t>
  </si>
  <si>
    <t>AR000003</t>
  </si>
  <si>
    <t>AR000004</t>
  </si>
  <si>
    <t>AR000005</t>
  </si>
  <si>
    <t>AR000006</t>
  </si>
  <si>
    <t>AR000007</t>
  </si>
  <si>
    <t>AR000008</t>
  </si>
  <si>
    <t>工程名称：遂宁市安居区国家储备林项目（一期）（二标段）（营造林建设项目）作业设计\现有林改培【GP】</t>
  </si>
  <si>
    <t>GP101</t>
  </si>
  <si>
    <t>GP102</t>
  </si>
  <si>
    <t>GP103</t>
  </si>
  <si>
    <t>GP104</t>
  </si>
  <si>
    <t>第1页共4页</t>
  </si>
  <si>
    <t xml:space="preserve">遂宁市安居区国家储备林项目（一期）（二标段）（营造林建设项目）作业设计【GP】      </t>
  </si>
  <si>
    <t xml:space="preserve">GP101    </t>
  </si>
  <si>
    <t>工程数量：61.6</t>
  </si>
  <si>
    <t xml:space="preserve">改培模型GP101 </t>
  </si>
  <si>
    <t>GP101-ZF</t>
  </si>
  <si>
    <t>择伐</t>
  </si>
  <si>
    <t>GP101-ZL</t>
  </si>
  <si>
    <t>GP101-SJF</t>
  </si>
  <si>
    <t>GP101-WCNFY</t>
  </si>
  <si>
    <t>GP101-BZ</t>
  </si>
  <si>
    <t>GP101-SZF</t>
  </si>
  <si>
    <t>GP101-BCHFZ</t>
  </si>
  <si>
    <t>GP101-GH</t>
  </si>
  <si>
    <t>第2页共4页</t>
  </si>
  <si>
    <t xml:space="preserve">GP102      </t>
  </si>
  <si>
    <t>工程数量：870.6</t>
  </si>
  <si>
    <t xml:space="preserve">改培模型GP102      </t>
  </si>
  <si>
    <t>GP102-ZF</t>
  </si>
  <si>
    <t>GP102-ZL</t>
  </si>
  <si>
    <t>GP102-SJF</t>
  </si>
  <si>
    <t>GP102-WCNFY</t>
  </si>
  <si>
    <t>GP102-BZ</t>
  </si>
  <si>
    <t>GP102-SZF</t>
  </si>
  <si>
    <t>GP102-BCHFZ</t>
  </si>
  <si>
    <t>GP102-GH</t>
  </si>
  <si>
    <t>第3页共4页</t>
  </si>
  <si>
    <t xml:space="preserve">GP103    </t>
  </si>
  <si>
    <t>工程数量：13796.8</t>
  </si>
  <si>
    <t xml:space="preserve">改培模型GP103    </t>
  </si>
  <si>
    <t>GP103-ZF</t>
  </si>
  <si>
    <t>GP103-ZL</t>
  </si>
  <si>
    <t>GP103-SJF</t>
  </si>
  <si>
    <t>GP103-WCNFY</t>
  </si>
  <si>
    <t>GP103-BZ</t>
  </si>
  <si>
    <t>GP103-SZF</t>
  </si>
  <si>
    <t>GP103-BCHFZ</t>
  </si>
  <si>
    <t>GP103-GH</t>
  </si>
  <si>
    <t>第4页共4页</t>
  </si>
  <si>
    <t xml:space="preserve">GP104     </t>
  </si>
  <si>
    <t>工程数量：103.3</t>
  </si>
  <si>
    <t xml:space="preserve">改培模型GP104      </t>
  </si>
  <si>
    <t>GP104-ZF</t>
  </si>
  <si>
    <t>GP104-ZL</t>
  </si>
  <si>
    <t>GP104-SJF</t>
  </si>
  <si>
    <t>GP104-WCNFY</t>
  </si>
  <si>
    <t>GP104-BZ</t>
  </si>
  <si>
    <t>GP104-SZF</t>
  </si>
  <si>
    <t>GP104-BCHFZ</t>
  </si>
  <si>
    <t>GP104-GH</t>
  </si>
  <si>
    <t>第6页共6页</t>
  </si>
  <si>
    <t xml:space="preserve">遂宁市安居区国家储备林建设项目（一期）海龙片区营造林作业设计【GP】      </t>
  </si>
  <si>
    <t xml:space="preserve">GP03002      </t>
  </si>
  <si>
    <t xml:space="preserve">改培模型GP03-2      </t>
  </si>
  <si>
    <t>GP03-2-JF</t>
  </si>
  <si>
    <t>间伐</t>
  </si>
  <si>
    <t>GP03-2-BZ</t>
  </si>
  <si>
    <t>GP03-2-SJF</t>
  </si>
  <si>
    <t>GP03-2-ZF</t>
  </si>
  <si>
    <t>追肥</t>
  </si>
  <si>
    <t>GP03-2-BCHFZ</t>
  </si>
  <si>
    <t>GP03-2-FY</t>
  </si>
  <si>
    <t>GP03-2-FZCS</t>
  </si>
  <si>
    <t>辅助措施</t>
  </si>
  <si>
    <t>GP03-2-GH</t>
  </si>
  <si>
    <t>第1页共8页</t>
  </si>
  <si>
    <t>遂宁市安居区国家储备林项目（一期）（二标段）（营造林建设项目）作业设计【GP】</t>
  </si>
  <si>
    <t>计量单位：亩</t>
  </si>
  <si>
    <t>其中：（元）</t>
  </si>
  <si>
    <t>栾树</t>
  </si>
  <si>
    <t>第2页共8页</t>
  </si>
  <si>
    <t>第3页共8页</t>
  </si>
  <si>
    <t xml:space="preserve">GP102  </t>
  </si>
  <si>
    <t>第4页共8页</t>
  </si>
  <si>
    <t>第5页共8页</t>
  </si>
  <si>
    <t xml:space="preserve">GP103     </t>
  </si>
  <si>
    <t xml:space="preserve">改培模型GP103     </t>
  </si>
  <si>
    <t>第6页共8页</t>
  </si>
  <si>
    <t>第7页共8页</t>
  </si>
  <si>
    <t xml:space="preserve">改培模型GP104     </t>
  </si>
  <si>
    <t>第8页共8页</t>
  </si>
  <si>
    <t>第11页共12页</t>
  </si>
  <si>
    <t>标识目标树</t>
  </si>
  <si>
    <t>标识保留幼苗幼树</t>
  </si>
  <si>
    <t>标识采伐木</t>
  </si>
  <si>
    <t>间伐作业</t>
  </si>
  <si>
    <t>造材、打枝</t>
  </si>
  <si>
    <t>集材与归楞</t>
  </si>
  <si>
    <t>清理剩余物</t>
  </si>
  <si>
    <t>清林</t>
  </si>
  <si>
    <t>整地</t>
  </si>
  <si>
    <t>植苗</t>
  </si>
  <si>
    <t>初植量</t>
  </si>
  <si>
    <t>补植量</t>
  </si>
  <si>
    <t>苗木综合单价（含运输及二次搬运）</t>
  </si>
  <si>
    <t>浇定根水用工量</t>
  </si>
  <si>
    <t>有机肥费用</t>
  </si>
  <si>
    <t>第12页共12页</t>
  </si>
  <si>
    <t>基肥用量</t>
  </si>
  <si>
    <t>基肥用工量</t>
  </si>
  <si>
    <t>23</t>
  </si>
  <si>
    <t>追肥用量</t>
  </si>
  <si>
    <t>24</t>
  </si>
  <si>
    <t>追肥次数</t>
  </si>
  <si>
    <t>次</t>
  </si>
  <si>
    <t>25</t>
  </si>
  <si>
    <t>追肥用工量</t>
  </si>
  <si>
    <t>26</t>
  </si>
  <si>
    <t>27</t>
  </si>
  <si>
    <t>农药用量</t>
  </si>
  <si>
    <t>28</t>
  </si>
  <si>
    <t>农药费用</t>
  </si>
  <si>
    <t>29</t>
  </si>
  <si>
    <t>防治次数</t>
  </si>
  <si>
    <t>30</t>
  </si>
  <si>
    <t>施药用工量</t>
  </si>
  <si>
    <t>31</t>
  </si>
  <si>
    <t>32</t>
  </si>
  <si>
    <t>33</t>
  </si>
  <si>
    <t>抚育用工量</t>
  </si>
  <si>
    <t>34</t>
  </si>
  <si>
    <t>抚育浇水</t>
  </si>
  <si>
    <t>35</t>
  </si>
  <si>
    <t>修枝割灌</t>
  </si>
  <si>
    <t>36</t>
  </si>
  <si>
    <t>37</t>
  </si>
  <si>
    <t>支撑架</t>
  </si>
  <si>
    <t>根</t>
  </si>
  <si>
    <t>38</t>
  </si>
  <si>
    <t>39</t>
  </si>
  <si>
    <t>年</t>
  </si>
  <si>
    <t>40</t>
  </si>
  <si>
    <t>一年管护费</t>
  </si>
  <si>
    <t>元/亩.年</t>
  </si>
  <si>
    <t>41</t>
  </si>
  <si>
    <t>管护用工量（兼职）</t>
  </si>
  <si>
    <t>第1页  共4页</t>
  </si>
  <si>
    <t xml:space="preserve">遂宁市安居区国家储备林项目（一期）（二标段）（营造林建设项目）作业设计【GP型】      </t>
  </si>
  <si>
    <t xml:space="preserve">改培模型GP101    </t>
  </si>
  <si>
    <t>GP101001001</t>
  </si>
  <si>
    <t>GP101002001</t>
  </si>
  <si>
    <t>GP101003001</t>
  </si>
  <si>
    <t>GP101004001</t>
  </si>
  <si>
    <t>GP101005001</t>
  </si>
  <si>
    <t>GP101006001</t>
  </si>
  <si>
    <t>GP101007001</t>
  </si>
  <si>
    <t>GP101008001</t>
  </si>
  <si>
    <t>第2页  共4页</t>
  </si>
  <si>
    <t xml:space="preserve">GP102     </t>
  </si>
  <si>
    <t xml:space="preserve">改培模型GP102   </t>
  </si>
  <si>
    <t>GP102001001</t>
  </si>
  <si>
    <t>GP102002001</t>
  </si>
  <si>
    <t>GP102003001</t>
  </si>
  <si>
    <t>GP102004001</t>
  </si>
  <si>
    <t>GP102005001</t>
  </si>
  <si>
    <t>GP102006001</t>
  </si>
  <si>
    <t>GP102007001</t>
  </si>
  <si>
    <t>GP102008001</t>
  </si>
  <si>
    <t>第3页  共4页</t>
  </si>
  <si>
    <t xml:space="preserve">GP103   </t>
  </si>
  <si>
    <t xml:space="preserve">改培模型GP103  </t>
  </si>
  <si>
    <t>GP103001001</t>
  </si>
  <si>
    <t>GP103002001</t>
  </si>
  <si>
    <t>GP103003001</t>
  </si>
  <si>
    <t>GP103004001</t>
  </si>
  <si>
    <t>GP103005001</t>
  </si>
  <si>
    <t>GP103006001</t>
  </si>
  <si>
    <t>GP103007001</t>
  </si>
  <si>
    <t>GP103008001</t>
  </si>
  <si>
    <t>第4页  共4页</t>
  </si>
  <si>
    <t xml:space="preserve">GP104  </t>
  </si>
  <si>
    <t xml:space="preserve">改培模型GP104 </t>
  </si>
  <si>
    <t>GP104001001</t>
  </si>
  <si>
    <t>GP104002001</t>
  </si>
  <si>
    <t>GP104003001</t>
  </si>
  <si>
    <t>GP104004001</t>
  </si>
  <si>
    <t>GP104005001</t>
  </si>
  <si>
    <t>GP104006001</t>
  </si>
  <si>
    <t>GP104007001</t>
  </si>
  <si>
    <t>GP104008001</t>
  </si>
  <si>
    <t>工程数量：14832.3</t>
  </si>
  <si>
    <t xml:space="preserve">GP101  </t>
  </si>
  <si>
    <t xml:space="preserve">改培模型GP101        </t>
  </si>
  <si>
    <t xml:space="preserve">GP102    </t>
  </si>
  <si>
    <t xml:space="preserve">改培模型GP102          </t>
  </si>
  <si>
    <t xml:space="preserve">改培模型GP103         </t>
  </si>
  <si>
    <t xml:space="preserve">改培模型GP104       </t>
  </si>
  <si>
    <t xml:space="preserve">GP101   </t>
  </si>
  <si>
    <t xml:space="preserve">改培模型GP102    </t>
  </si>
  <si>
    <t xml:space="preserve">改培模型GP103   </t>
  </si>
  <si>
    <t xml:space="preserve">GP104   </t>
  </si>
  <si>
    <t xml:space="preserve">改培模型GP104    </t>
  </si>
  <si>
    <t>UR000014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</si>
</sst>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_);[Red]\(0.00\)"/>
    <numFmt numFmtId="179" formatCode="[DBNum2][$RMB]General;[Red][DBNum2][$RMB]General"/>
  </numFmts>
  <fonts count="41">
    <font>
      <sz val="11"/>
      <color theme="1"/>
      <name val="宋体"/>
      <charset val="134"/>
      <scheme val="minor"/>
    </font>
    <font>
      <b/>
      <sz val="16"/>
      <color indexed="0"/>
      <name val="宋体"/>
      <charset val="134"/>
    </font>
    <font>
      <sz val="10"/>
      <color indexed="0"/>
      <name val="宋体"/>
      <charset val="134"/>
    </font>
    <font>
      <sz val="10"/>
      <name val="宋体"/>
      <charset val="134"/>
    </font>
    <font>
      <sz val="9"/>
      <color indexed="0"/>
      <name val="宋体"/>
      <charset val="134"/>
    </font>
    <font>
      <sz val="10"/>
      <color rgb="FFFF0000"/>
      <name val="宋体"/>
      <charset val="134"/>
    </font>
    <font>
      <b/>
      <sz val="14"/>
      <color indexed="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indexed="0"/>
      <name val="宋体"/>
      <charset val="134"/>
    </font>
    <font>
      <sz val="10"/>
      <color rgb="FF000000"/>
      <name val="宋体"/>
      <charset val="134"/>
    </font>
    <font>
      <sz val="12"/>
      <color indexed="8"/>
      <name val="宋体"/>
      <charset val="134"/>
    </font>
    <font>
      <sz val="22"/>
      <color indexed="0"/>
      <name val="宋体"/>
      <charset val="134"/>
    </font>
    <font>
      <sz val="16"/>
      <color indexed="0"/>
      <name val="宋体"/>
      <charset val="134"/>
    </font>
    <font>
      <b/>
      <sz val="24"/>
      <color indexed="0"/>
      <name val="宋体"/>
      <charset val="134"/>
    </font>
    <font>
      <b/>
      <sz val="12"/>
      <color indexed="0"/>
      <name val="宋体"/>
      <charset val="134"/>
    </font>
    <font>
      <sz val="12"/>
      <color indexed="0"/>
      <name val="宋体"/>
      <charset val="134"/>
    </font>
    <font>
      <sz val="12"/>
      <color rgb="FF000000"/>
      <name val="宋体"/>
      <charset val="134"/>
    </font>
    <font>
      <b/>
      <sz val="10"/>
      <color indexed="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18" applyNumberFormat="0" applyAlignment="0" applyProtection="0">
      <alignment vertical="center"/>
    </xf>
    <xf numFmtId="0" fontId="35" fillId="12" borderId="14" applyNumberFormat="0" applyAlignment="0" applyProtection="0">
      <alignment vertical="center"/>
    </xf>
    <xf numFmtId="0" fontId="36" fillId="13" borderId="19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right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Alignment="1"/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top" wrapText="1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top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4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wrapText="1"/>
    </xf>
    <xf numFmtId="0" fontId="4" fillId="0" borderId="2" xfId="0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0" fillId="2" borderId="0" xfId="0" applyFill="1" applyAlignment="1"/>
    <xf numFmtId="0" fontId="4" fillId="2" borderId="0" xfId="0" applyFont="1" applyFill="1" applyAlignment="1">
      <alignment horizontal="right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right" vertical="top" wrapText="1"/>
    </xf>
    <xf numFmtId="0" fontId="4" fillId="2" borderId="2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2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6" fillId="0" borderId="0" xfId="0" applyFont="1" applyFill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178" fontId="4" fillId="0" borderId="2" xfId="0" applyNumberFormat="1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right" vertical="center" wrapText="1"/>
    </xf>
    <xf numFmtId="2" fontId="0" fillId="0" borderId="2" xfId="0" applyNumberFormat="1" applyBorder="1">
      <alignment vertical="center"/>
    </xf>
    <xf numFmtId="0" fontId="0" fillId="0" borderId="2" xfId="0" applyFill="1" applyBorder="1">
      <alignment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vertical="top" wrapText="1"/>
    </xf>
    <xf numFmtId="0" fontId="0" fillId="0" borderId="0" xfId="0" applyAlignment="1">
      <alignment horizontal="center" vertical="center"/>
    </xf>
    <xf numFmtId="2" fontId="0" fillId="0" borderId="0" xfId="0" applyNumberFormat="1">
      <alignment vertical="center"/>
    </xf>
    <xf numFmtId="2" fontId="9" fillId="0" borderId="2" xfId="0" applyNumberFormat="1" applyFont="1" applyFill="1" applyBorder="1" applyAlignment="1">
      <alignment horizontal="center" vertical="center"/>
    </xf>
    <xf numFmtId="2" fontId="9" fillId="0" borderId="2" xfId="0" applyNumberFormat="1" applyFont="1" applyBorder="1">
      <alignment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/>
    </xf>
    <xf numFmtId="1" fontId="2" fillId="0" borderId="2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17" fillId="0" borderId="0" xfId="0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right" wrapText="1"/>
    </xf>
    <xf numFmtId="0" fontId="19" fillId="0" borderId="1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wrapText="1"/>
    </xf>
    <xf numFmtId="179" fontId="20" fillId="0" borderId="1" xfId="0" applyNumberFormat="1" applyFont="1" applyFill="1" applyBorder="1" applyAlignment="1">
      <alignment horizontal="center" wrapText="1"/>
    </xf>
    <xf numFmtId="179" fontId="19" fillId="0" borderId="1" xfId="0" applyNumberFormat="1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righ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39" Type="http://schemas.openxmlformats.org/officeDocument/2006/relationships/styles" Target="style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33;&#23621;&#21306;&#20648;&#22791;&#26519;&#35774;&#35745;&#38468;&#34920;20240730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A-1各类面积 "/>
      <sheetName val="附表A-2各类蓄积"/>
      <sheetName val="附表A-3建设任务按行政区划统计表"/>
      <sheetName val="附表A-4需苗量统计表"/>
      <sheetName val="附表A-5营造林工程直接费汇总表"/>
      <sheetName val="附表A-6辅助材料及用工量统计表"/>
      <sheetName val="附表B-1立地类型划分表"/>
      <sheetName val="附表B-2集约人工栽培类型设计表"/>
      <sheetName val="B-3现有林改培、中幼林抚育模型表"/>
      <sheetName val="附表C-1营林建设地块一览表"/>
      <sheetName val="附表C-2营造林技术经济指标表"/>
      <sheetName val="附表C-3集约人工栽培地块设计表"/>
      <sheetName val="附表C-4现有林分改培及抚育设计表"/>
      <sheetName val="附表C-5营造林工程量表"/>
      <sheetName val="附表C-6营造林工程投资概算"/>
      <sheetName val="附表D-1地块现状调查表"/>
      <sheetName val="附表D-2标准地调查表"/>
      <sheetName val="附表D-2标准地调查表 (2)"/>
      <sheetName val="附表D-3地块设计表"/>
      <sheetName val="附表D-4地块采伐径级统计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5">
          <cell r="N5">
            <v>34539.91</v>
          </cell>
        </row>
        <row r="6">
          <cell r="N6">
            <v>134</v>
          </cell>
        </row>
        <row r="7">
          <cell r="N7">
            <v>231</v>
          </cell>
        </row>
        <row r="8">
          <cell r="N8">
            <v>0.59</v>
          </cell>
        </row>
        <row r="9">
          <cell r="N9">
            <v>0.22</v>
          </cell>
        </row>
        <row r="10">
          <cell r="N10">
            <v>0.91</v>
          </cell>
        </row>
        <row r="11">
          <cell r="N11">
            <v>2.5</v>
          </cell>
        </row>
        <row r="12">
          <cell r="N12">
            <v>1</v>
          </cell>
        </row>
        <row r="13">
          <cell r="N13">
            <v>2</v>
          </cell>
        </row>
        <row r="14">
          <cell r="N14">
            <v>0.9</v>
          </cell>
        </row>
        <row r="15">
          <cell r="N15">
            <v>1254.92</v>
          </cell>
        </row>
        <row r="16">
          <cell r="N16">
            <v>16</v>
          </cell>
        </row>
        <row r="17">
          <cell r="N17">
            <v>3</v>
          </cell>
        </row>
        <row r="20">
          <cell r="N20">
            <v>12223.5</v>
          </cell>
        </row>
        <row r="82">
          <cell r="N82">
            <v>0.112</v>
          </cell>
        </row>
        <row r="84">
          <cell r="N84">
            <v>635.04</v>
          </cell>
        </row>
        <row r="91">
          <cell r="N91">
            <v>0.668</v>
          </cell>
        </row>
        <row r="93">
          <cell r="N93">
            <v>3012.68</v>
          </cell>
        </row>
        <row r="115">
          <cell r="N115">
            <v>6.93</v>
          </cell>
        </row>
        <row r="116">
          <cell r="N116">
            <v>928.62</v>
          </cell>
        </row>
        <row r="117">
          <cell r="N117">
            <v>12.2</v>
          </cell>
        </row>
        <row r="118">
          <cell r="N118">
            <v>1634.8</v>
          </cell>
        </row>
        <row r="119">
          <cell r="N119">
            <v>3.41</v>
          </cell>
        </row>
        <row r="120">
          <cell r="N120">
            <v>456.94</v>
          </cell>
        </row>
        <row r="121">
          <cell r="N121">
            <v>6.47</v>
          </cell>
        </row>
        <row r="122">
          <cell r="N122">
            <v>866.98</v>
          </cell>
        </row>
        <row r="123">
          <cell r="N123">
            <v>16.83</v>
          </cell>
        </row>
        <row r="124">
          <cell r="N124">
            <v>2255.22</v>
          </cell>
        </row>
        <row r="125">
          <cell r="N125">
            <v>1.68</v>
          </cell>
        </row>
        <row r="126">
          <cell r="N126">
            <v>225.12</v>
          </cell>
        </row>
        <row r="127">
          <cell r="N127">
            <v>29.1</v>
          </cell>
        </row>
        <row r="128">
          <cell r="N128">
            <v>3899.4</v>
          </cell>
        </row>
        <row r="135">
          <cell r="N135">
            <v>19.4</v>
          </cell>
        </row>
        <row r="136">
          <cell r="N136">
            <v>2599.6</v>
          </cell>
        </row>
        <row r="137">
          <cell r="N137">
            <v>10.23</v>
          </cell>
        </row>
        <row r="138">
          <cell r="N138">
            <v>1370.82</v>
          </cell>
        </row>
        <row r="139">
          <cell r="N139">
            <v>2.4</v>
          </cell>
        </row>
        <row r="140">
          <cell r="N140">
            <v>321.6</v>
          </cell>
        </row>
        <row r="141">
          <cell r="N141">
            <v>6.12</v>
          </cell>
        </row>
        <row r="142">
          <cell r="N142">
            <v>820.08</v>
          </cell>
        </row>
        <row r="143">
          <cell r="N143">
            <v>0.24</v>
          </cell>
        </row>
        <row r="144">
          <cell r="N144">
            <v>32.16</v>
          </cell>
        </row>
        <row r="156">
          <cell r="N156">
            <v>15.27</v>
          </cell>
        </row>
        <row r="158">
          <cell r="N158">
            <v>355.79</v>
          </cell>
        </row>
        <row r="159">
          <cell r="N159">
            <v>48</v>
          </cell>
        </row>
        <row r="161">
          <cell r="N161">
            <v>480</v>
          </cell>
        </row>
      </sheetData>
      <sheetData sheetId="11" refreshError="1"/>
      <sheetData sheetId="12" refreshError="1"/>
      <sheetData sheetId="13" refreshError="1"/>
      <sheetData sheetId="14" refreshError="1">
        <row r="17">
          <cell r="D17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Q99"/>
  <sheetViews>
    <sheetView view="pageBreakPreview" zoomScaleNormal="100" workbookViewId="0">
      <selection activeCell="H69" sqref="H69"/>
    </sheetView>
  </sheetViews>
  <sheetFormatPr defaultColWidth="9" defaultRowHeight="14"/>
  <cols>
    <col min="6" max="6" width="23.3363636363636" customWidth="1"/>
    <col min="7" max="7" width="16.7818181818182" customWidth="1"/>
    <col min="9" max="9" width="11.8181818181818"/>
    <col min="14" max="14" width="12.8909090909091"/>
    <col min="15" max="15" width="10.6636363636364"/>
    <col min="16" max="17" width="12.8909090909091"/>
  </cols>
  <sheetData>
    <row r="1" ht="21" spans="1:13">
      <c r="A1" s="1" t="s">
        <v>190</v>
      </c>
      <c r="B1" s="1"/>
      <c r="C1" s="1"/>
      <c r="D1" s="1"/>
      <c r="E1" s="1"/>
      <c r="F1" s="1"/>
      <c r="G1" s="1"/>
      <c r="H1" s="1"/>
      <c r="I1" s="1"/>
      <c r="J1" s="1"/>
      <c r="K1" s="1"/>
      <c r="L1" s="9" t="s">
        <v>480</v>
      </c>
      <c r="M1" s="9"/>
    </row>
    <row r="2" spans="1:13">
      <c r="A2" s="20" t="s">
        <v>22</v>
      </c>
      <c r="B2" s="20" t="s">
        <v>0</v>
      </c>
      <c r="C2" s="13" t="s">
        <v>481</v>
      </c>
      <c r="D2" s="13" t="s">
        <v>0</v>
      </c>
      <c r="E2" s="13" t="s">
        <v>0</v>
      </c>
      <c r="F2" s="13" t="s">
        <v>0</v>
      </c>
      <c r="G2" s="13"/>
      <c r="H2" s="13" t="s">
        <v>0</v>
      </c>
      <c r="I2" s="13" t="s">
        <v>0</v>
      </c>
      <c r="J2" s="13" t="s">
        <v>0</v>
      </c>
      <c r="K2" s="13" t="s">
        <v>411</v>
      </c>
      <c r="L2" s="13" t="s">
        <v>0</v>
      </c>
      <c r="M2" s="27"/>
    </row>
    <row r="3" ht="14.4" customHeight="1" spans="1:13">
      <c r="A3" s="20" t="s">
        <v>126</v>
      </c>
      <c r="B3" s="20" t="s">
        <v>0</v>
      </c>
      <c r="C3" s="13" t="s">
        <v>346</v>
      </c>
      <c r="D3" s="13" t="s">
        <v>0</v>
      </c>
      <c r="E3" s="13" t="s">
        <v>0</v>
      </c>
      <c r="F3" s="13" t="s">
        <v>0</v>
      </c>
      <c r="G3" s="13"/>
      <c r="H3" s="13" t="s">
        <v>0</v>
      </c>
      <c r="I3" s="13" t="s">
        <v>0</v>
      </c>
      <c r="J3" s="13" t="s">
        <v>0</v>
      </c>
      <c r="K3" s="13" t="s">
        <v>347</v>
      </c>
      <c r="L3" s="13" t="s">
        <v>0</v>
      </c>
      <c r="M3" s="11"/>
    </row>
    <row r="4" spans="1:13">
      <c r="A4" s="20" t="s">
        <v>129</v>
      </c>
      <c r="B4" s="20" t="s">
        <v>0</v>
      </c>
      <c r="C4" s="13" t="s">
        <v>482</v>
      </c>
      <c r="D4" s="13" t="s">
        <v>0</v>
      </c>
      <c r="E4" s="13" t="s">
        <v>0</v>
      </c>
      <c r="F4" s="13" t="s">
        <v>0</v>
      </c>
      <c r="G4" s="13"/>
      <c r="H4" s="13" t="s">
        <v>0</v>
      </c>
      <c r="I4" s="13" t="s">
        <v>0</v>
      </c>
      <c r="J4" s="13" t="s">
        <v>0</v>
      </c>
      <c r="K4" s="28"/>
      <c r="L4" s="28"/>
      <c r="M4" s="11"/>
    </row>
    <row r="5" ht="40.8" customHeight="1" spans="1:13">
      <c r="A5" s="3" t="s">
        <v>46</v>
      </c>
      <c r="B5" s="3" t="s">
        <v>106</v>
      </c>
      <c r="C5" s="3" t="s">
        <v>0</v>
      </c>
      <c r="D5" s="3" t="s">
        <v>107</v>
      </c>
      <c r="E5" s="3" t="s">
        <v>0</v>
      </c>
      <c r="F5" s="3" t="s">
        <v>194</v>
      </c>
      <c r="G5" s="3" t="s">
        <v>195</v>
      </c>
      <c r="H5" s="3" t="s">
        <v>196</v>
      </c>
      <c r="I5" s="3" t="s">
        <v>197</v>
      </c>
      <c r="J5" s="3" t="s">
        <v>198</v>
      </c>
      <c r="K5" s="3" t="s">
        <v>0</v>
      </c>
      <c r="L5" s="3" t="s">
        <v>199</v>
      </c>
      <c r="M5" s="3" t="s">
        <v>200</v>
      </c>
    </row>
    <row r="6" ht="20" customHeight="1" spans="1:13">
      <c r="A6" s="3" t="s">
        <v>51</v>
      </c>
      <c r="B6" s="3" t="s">
        <v>483</v>
      </c>
      <c r="C6" s="3" t="s">
        <v>0</v>
      </c>
      <c r="D6" s="8" t="s">
        <v>202</v>
      </c>
      <c r="E6" s="8" t="s">
        <v>0</v>
      </c>
      <c r="F6" s="3"/>
      <c r="G6" s="3"/>
      <c r="H6" s="3"/>
      <c r="I6" s="3">
        <f>SUM(I7:I10)</f>
        <v>0</v>
      </c>
      <c r="J6" s="18" t="s">
        <v>0</v>
      </c>
      <c r="K6" s="18" t="s">
        <v>0</v>
      </c>
      <c r="L6" s="18" t="s">
        <v>0</v>
      </c>
      <c r="M6" s="18"/>
    </row>
    <row r="7" ht="42" customHeight="1" spans="1:17">
      <c r="A7" s="3" t="s">
        <v>203</v>
      </c>
      <c r="B7" s="3" t="s">
        <v>204</v>
      </c>
      <c r="C7" s="3" t="s">
        <v>0</v>
      </c>
      <c r="D7" s="8" t="s">
        <v>205</v>
      </c>
      <c r="E7" s="8" t="s">
        <v>0</v>
      </c>
      <c r="F7" s="3" t="s">
        <v>206</v>
      </c>
      <c r="G7" s="15">
        <f>Q7</f>
        <v>0</v>
      </c>
      <c r="H7" s="3"/>
      <c r="I7" s="16">
        <f>ROUND(G7*H7/100,2)*0.95</f>
        <v>0</v>
      </c>
      <c r="J7" s="18" t="s">
        <v>0</v>
      </c>
      <c r="K7" s="18" t="s">
        <v>0</v>
      </c>
      <c r="L7" s="18" t="s">
        <v>0</v>
      </c>
      <c r="M7" s="18"/>
      <c r="N7">
        <f>'D3-4 分部分项工程量清单综合单价计算表(分页带材料)【现~'!K54</f>
        <v>0</v>
      </c>
      <c r="O7">
        <f>'G.1规费、税金项目清单计价表-GP型'!F6</f>
        <v>0</v>
      </c>
      <c r="P7">
        <f>'F1.1暂列金额明细表（GP型）'!D7</f>
        <v>0</v>
      </c>
      <c r="Q7">
        <f>N7+O7+P7</f>
        <v>0</v>
      </c>
    </row>
    <row r="8" ht="42" customHeight="1" spans="1:13">
      <c r="A8" s="3" t="s">
        <v>207</v>
      </c>
      <c r="B8" s="3" t="s">
        <v>208</v>
      </c>
      <c r="C8" s="3" t="s">
        <v>0</v>
      </c>
      <c r="D8" s="8" t="s">
        <v>209</v>
      </c>
      <c r="E8" s="8" t="s">
        <v>0</v>
      </c>
      <c r="F8" s="3" t="s">
        <v>206</v>
      </c>
      <c r="G8" s="15">
        <f>$G$7</f>
        <v>0</v>
      </c>
      <c r="H8" s="3"/>
      <c r="I8" s="16">
        <f t="shared" ref="I8:I13" si="0">ROUND(G8*H8/100,2)*0.95</f>
        <v>0</v>
      </c>
      <c r="J8" s="18" t="s">
        <v>0</v>
      </c>
      <c r="K8" s="18" t="s">
        <v>0</v>
      </c>
      <c r="L8" s="18" t="s">
        <v>0</v>
      </c>
      <c r="M8" s="18"/>
    </row>
    <row r="9" ht="42" customHeight="1" spans="1:13">
      <c r="A9" s="3" t="s">
        <v>210</v>
      </c>
      <c r="B9" s="3" t="s">
        <v>211</v>
      </c>
      <c r="C9" s="3" t="s">
        <v>0</v>
      </c>
      <c r="D9" s="8" t="s">
        <v>212</v>
      </c>
      <c r="E9" s="8" t="s">
        <v>0</v>
      </c>
      <c r="F9" s="3" t="s">
        <v>206</v>
      </c>
      <c r="G9" s="15">
        <f t="shared" ref="G9:G12" si="1">$G$7</f>
        <v>0</v>
      </c>
      <c r="H9" s="16">
        <v>1.4</v>
      </c>
      <c r="I9" s="16">
        <f t="shared" si="0"/>
        <v>0</v>
      </c>
      <c r="J9" s="18" t="s">
        <v>0</v>
      </c>
      <c r="K9" s="18" t="s">
        <v>0</v>
      </c>
      <c r="L9" s="18" t="s">
        <v>0</v>
      </c>
      <c r="M9" s="18"/>
    </row>
    <row r="10" ht="42" customHeight="1" spans="1:13">
      <c r="A10" s="3" t="s">
        <v>213</v>
      </c>
      <c r="B10" s="3" t="s">
        <v>214</v>
      </c>
      <c r="C10" s="3" t="s">
        <v>0</v>
      </c>
      <c r="D10" s="8" t="s">
        <v>215</v>
      </c>
      <c r="E10" s="8" t="s">
        <v>0</v>
      </c>
      <c r="F10" s="3" t="s">
        <v>206</v>
      </c>
      <c r="G10" s="15">
        <f t="shared" si="1"/>
        <v>0</v>
      </c>
      <c r="H10" s="3"/>
      <c r="I10" s="16">
        <f t="shared" si="0"/>
        <v>0</v>
      </c>
      <c r="J10" s="18" t="s">
        <v>0</v>
      </c>
      <c r="K10" s="18" t="s">
        <v>0</v>
      </c>
      <c r="L10" s="18" t="s">
        <v>0</v>
      </c>
      <c r="M10" s="18"/>
    </row>
    <row r="11" ht="42" customHeight="1" spans="1:13">
      <c r="A11" s="3" t="s">
        <v>58</v>
      </c>
      <c r="B11" s="3" t="s">
        <v>484</v>
      </c>
      <c r="C11" s="3" t="s">
        <v>0</v>
      </c>
      <c r="D11" s="8" t="s">
        <v>217</v>
      </c>
      <c r="E11" s="8" t="s">
        <v>0</v>
      </c>
      <c r="F11" s="3" t="s">
        <v>206</v>
      </c>
      <c r="G11" s="15">
        <f t="shared" si="1"/>
        <v>0</v>
      </c>
      <c r="H11" s="3"/>
      <c r="I11" s="16">
        <f t="shared" si="0"/>
        <v>0</v>
      </c>
      <c r="J11" s="18" t="s">
        <v>0</v>
      </c>
      <c r="K11" s="18" t="s">
        <v>0</v>
      </c>
      <c r="L11" s="18" t="s">
        <v>0</v>
      </c>
      <c r="M11" s="18"/>
    </row>
    <row r="12" ht="42" customHeight="1" spans="1:13">
      <c r="A12" s="3" t="s">
        <v>62</v>
      </c>
      <c r="B12" s="3" t="s">
        <v>485</v>
      </c>
      <c r="C12" s="3" t="s">
        <v>0</v>
      </c>
      <c r="D12" s="8" t="s">
        <v>219</v>
      </c>
      <c r="E12" s="8" t="s">
        <v>0</v>
      </c>
      <c r="F12" s="3" t="s">
        <v>206</v>
      </c>
      <c r="G12" s="15">
        <f t="shared" si="1"/>
        <v>0</v>
      </c>
      <c r="H12" s="3"/>
      <c r="I12" s="16">
        <f t="shared" si="0"/>
        <v>0</v>
      </c>
      <c r="J12" s="18" t="s">
        <v>0</v>
      </c>
      <c r="K12" s="18" t="s">
        <v>0</v>
      </c>
      <c r="L12" s="18" t="s">
        <v>0</v>
      </c>
      <c r="M12" s="18"/>
    </row>
    <row r="13" ht="42" customHeight="1" spans="1:13">
      <c r="A13" s="3" t="s">
        <v>72</v>
      </c>
      <c r="B13" s="3" t="s">
        <v>486</v>
      </c>
      <c r="C13" s="3" t="s">
        <v>0</v>
      </c>
      <c r="D13" s="8" t="s">
        <v>221</v>
      </c>
      <c r="E13" s="8" t="s">
        <v>0</v>
      </c>
      <c r="F13" s="3" t="s">
        <v>206</v>
      </c>
      <c r="G13" s="15">
        <f t="shared" ref="G13" si="2">$G$7</f>
        <v>0</v>
      </c>
      <c r="H13" s="3"/>
      <c r="I13" s="16">
        <f t="shared" si="0"/>
        <v>0</v>
      </c>
      <c r="J13" s="18" t="s">
        <v>0</v>
      </c>
      <c r="K13" s="18" t="s">
        <v>0</v>
      </c>
      <c r="L13" s="18" t="s">
        <v>0</v>
      </c>
      <c r="M13" s="18"/>
    </row>
    <row r="14" ht="20" customHeight="1" spans="1:13">
      <c r="A14" s="3" t="s">
        <v>73</v>
      </c>
      <c r="B14" s="3" t="s">
        <v>487</v>
      </c>
      <c r="C14" s="3" t="s">
        <v>0</v>
      </c>
      <c r="D14" s="8" t="s">
        <v>223</v>
      </c>
      <c r="E14" s="8" t="s">
        <v>0</v>
      </c>
      <c r="F14" s="3"/>
      <c r="G14" s="3"/>
      <c r="H14" s="3"/>
      <c r="I14" s="3" t="s">
        <v>0</v>
      </c>
      <c r="J14" s="18" t="s">
        <v>0</v>
      </c>
      <c r="K14" s="18" t="s">
        <v>0</v>
      </c>
      <c r="L14" s="18" t="s">
        <v>0</v>
      </c>
      <c r="M14" s="18"/>
    </row>
    <row r="15" ht="25.8" customHeight="1" spans="1:13">
      <c r="A15" s="3" t="s">
        <v>75</v>
      </c>
      <c r="B15" s="3" t="s">
        <v>488</v>
      </c>
      <c r="C15" s="3" t="s">
        <v>0</v>
      </c>
      <c r="D15" s="8" t="s">
        <v>225</v>
      </c>
      <c r="E15" s="8" t="s">
        <v>0</v>
      </c>
      <c r="F15" s="3"/>
      <c r="G15" s="3"/>
      <c r="H15" s="3"/>
      <c r="I15" s="3" t="s">
        <v>0</v>
      </c>
      <c r="J15" s="18" t="s">
        <v>0</v>
      </c>
      <c r="K15" s="18" t="s">
        <v>0</v>
      </c>
      <c r="L15" s="18" t="s">
        <v>0</v>
      </c>
      <c r="M15" s="18"/>
    </row>
    <row r="16" ht="20" customHeight="1" spans="1:13">
      <c r="A16" s="3" t="s">
        <v>79</v>
      </c>
      <c r="B16" s="3" t="s">
        <v>489</v>
      </c>
      <c r="C16" s="3" t="s">
        <v>0</v>
      </c>
      <c r="D16" s="8" t="s">
        <v>227</v>
      </c>
      <c r="E16" s="8" t="s">
        <v>0</v>
      </c>
      <c r="F16" s="3"/>
      <c r="G16" s="3"/>
      <c r="H16" s="3"/>
      <c r="I16" s="3" t="s">
        <v>0</v>
      </c>
      <c r="J16" s="18" t="s">
        <v>0</v>
      </c>
      <c r="K16" s="18" t="s">
        <v>0</v>
      </c>
      <c r="L16" s="18" t="s">
        <v>0</v>
      </c>
      <c r="M16" s="18"/>
    </row>
    <row r="17" ht="43.8" customHeight="1" spans="1:13">
      <c r="A17" s="3" t="s">
        <v>150</v>
      </c>
      <c r="B17" s="3" t="s">
        <v>490</v>
      </c>
      <c r="C17" s="3" t="s">
        <v>0</v>
      </c>
      <c r="D17" s="8" t="s">
        <v>229</v>
      </c>
      <c r="E17" s="8" t="s">
        <v>0</v>
      </c>
      <c r="F17" s="3" t="s">
        <v>206</v>
      </c>
      <c r="G17" s="15">
        <f t="shared" ref="G17" si="3">$G$7</f>
        <v>0</v>
      </c>
      <c r="H17" s="3"/>
      <c r="I17" s="16">
        <f>ROUND(G17*H17/100,2)*0.95</f>
        <v>0</v>
      </c>
      <c r="J17" s="29"/>
      <c r="K17" s="30"/>
      <c r="L17" s="18"/>
      <c r="M17" s="18"/>
    </row>
    <row r="18" spans="1:13">
      <c r="A18" s="25" t="s">
        <v>135</v>
      </c>
      <c r="B18" s="25"/>
      <c r="C18" s="25"/>
      <c r="D18" s="25"/>
      <c r="E18" s="25"/>
      <c r="F18" s="26"/>
      <c r="G18" s="26"/>
      <c r="H18" s="26"/>
      <c r="I18" s="31">
        <f>SUM(I7:I17)</f>
        <v>0</v>
      </c>
      <c r="J18" s="32"/>
      <c r="K18" s="33"/>
      <c r="L18" s="26"/>
      <c r="M18" s="26"/>
    </row>
    <row r="19" ht="50.4" customHeight="1" spans="1:13">
      <c r="A19" s="13" t="s">
        <v>230</v>
      </c>
      <c r="B19" s="13" t="s">
        <v>0</v>
      </c>
      <c r="C19" s="13" t="s">
        <v>0</v>
      </c>
      <c r="D19" s="13" t="s">
        <v>0</v>
      </c>
      <c r="E19" s="13" t="s">
        <v>0</v>
      </c>
      <c r="F19" s="13" t="s">
        <v>0</v>
      </c>
      <c r="G19" s="13"/>
      <c r="H19" s="13" t="s">
        <v>0</v>
      </c>
      <c r="I19" s="13" t="s">
        <v>0</v>
      </c>
      <c r="J19" s="13" t="s">
        <v>0</v>
      </c>
      <c r="K19" s="13" t="s">
        <v>0</v>
      </c>
      <c r="L19" s="13" t="s">
        <v>0</v>
      </c>
      <c r="M19" s="13" t="s">
        <v>0</v>
      </c>
    </row>
    <row r="21" ht="20.4" customHeight="1" spans="1:13">
      <c r="A21" s="1" t="s">
        <v>190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9" t="s">
        <v>491</v>
      </c>
      <c r="M21" s="9"/>
    </row>
    <row r="22" spans="1:13">
      <c r="A22" s="20" t="s">
        <v>22</v>
      </c>
      <c r="B22" s="20" t="s">
        <v>0</v>
      </c>
      <c r="C22" s="13" t="s">
        <v>481</v>
      </c>
      <c r="D22" s="13" t="s">
        <v>0</v>
      </c>
      <c r="E22" s="13" t="s">
        <v>0</v>
      </c>
      <c r="F22" s="13" t="s">
        <v>0</v>
      </c>
      <c r="G22" s="13"/>
      <c r="H22" s="13" t="s">
        <v>0</v>
      </c>
      <c r="I22" s="13" t="s">
        <v>0</v>
      </c>
      <c r="J22" s="13" t="s">
        <v>0</v>
      </c>
      <c r="K22" s="13" t="s">
        <v>125</v>
      </c>
      <c r="L22" s="13" t="s">
        <v>0</v>
      </c>
      <c r="M22" s="27"/>
    </row>
    <row r="23" ht="14.4" customHeight="1" spans="1:13">
      <c r="A23" s="20" t="s">
        <v>126</v>
      </c>
      <c r="B23" s="20" t="s">
        <v>0</v>
      </c>
      <c r="C23" s="13" t="s">
        <v>492</v>
      </c>
      <c r="D23" s="13" t="s">
        <v>0</v>
      </c>
      <c r="E23" s="13" t="s">
        <v>0</v>
      </c>
      <c r="F23" s="13" t="s">
        <v>0</v>
      </c>
      <c r="G23" s="13"/>
      <c r="H23" s="13" t="s">
        <v>0</v>
      </c>
      <c r="I23" s="13" t="s">
        <v>0</v>
      </c>
      <c r="J23" s="13" t="s">
        <v>0</v>
      </c>
      <c r="K23" s="13" t="s">
        <v>360</v>
      </c>
      <c r="L23" s="13" t="s">
        <v>0</v>
      </c>
      <c r="M23" s="11"/>
    </row>
    <row r="24" spans="1:13">
      <c r="A24" s="20" t="s">
        <v>129</v>
      </c>
      <c r="B24" s="20" t="s">
        <v>0</v>
      </c>
      <c r="C24" s="13" t="s">
        <v>493</v>
      </c>
      <c r="D24" s="13" t="s">
        <v>0</v>
      </c>
      <c r="E24" s="13" t="s">
        <v>0</v>
      </c>
      <c r="F24" s="13" t="s">
        <v>0</v>
      </c>
      <c r="G24" s="13"/>
      <c r="H24" s="13" t="s">
        <v>0</v>
      </c>
      <c r="I24" s="13" t="s">
        <v>0</v>
      </c>
      <c r="J24" s="13" t="s">
        <v>0</v>
      </c>
      <c r="K24" s="28"/>
      <c r="L24" s="28"/>
      <c r="M24" s="11"/>
    </row>
    <row r="25" ht="28.2" customHeight="1" spans="1:13">
      <c r="A25" s="3" t="s">
        <v>46</v>
      </c>
      <c r="B25" s="3" t="s">
        <v>106</v>
      </c>
      <c r="C25" s="3" t="s">
        <v>0</v>
      </c>
      <c r="D25" s="3" t="s">
        <v>107</v>
      </c>
      <c r="E25" s="3" t="s">
        <v>0</v>
      </c>
      <c r="F25" s="3" t="s">
        <v>194</v>
      </c>
      <c r="G25" s="3" t="s">
        <v>195</v>
      </c>
      <c r="H25" s="3" t="s">
        <v>196</v>
      </c>
      <c r="I25" s="3" t="s">
        <v>197</v>
      </c>
      <c r="J25" s="3" t="s">
        <v>198</v>
      </c>
      <c r="K25" s="3" t="s">
        <v>0</v>
      </c>
      <c r="L25" s="3" t="s">
        <v>199</v>
      </c>
      <c r="M25" s="3" t="s">
        <v>200</v>
      </c>
    </row>
    <row r="26" ht="20" customHeight="1" spans="1:13">
      <c r="A26" s="3" t="s">
        <v>51</v>
      </c>
      <c r="B26" s="3" t="s">
        <v>494</v>
      </c>
      <c r="C26" s="3" t="s">
        <v>0</v>
      </c>
      <c r="D26" s="8" t="s">
        <v>202</v>
      </c>
      <c r="E26" s="8" t="s">
        <v>0</v>
      </c>
      <c r="F26" s="3"/>
      <c r="G26" s="3"/>
      <c r="H26" s="3"/>
      <c r="I26" s="3">
        <f>SUM(I27:I30)</f>
        <v>0</v>
      </c>
      <c r="J26" s="18" t="s">
        <v>0</v>
      </c>
      <c r="K26" s="18" t="s">
        <v>0</v>
      </c>
      <c r="L26" s="18" t="s">
        <v>0</v>
      </c>
      <c r="M26" s="18"/>
    </row>
    <row r="27" ht="42" customHeight="1" spans="1:17">
      <c r="A27" s="3" t="s">
        <v>203</v>
      </c>
      <c r="B27" s="3" t="s">
        <v>204</v>
      </c>
      <c r="C27" s="3" t="s">
        <v>0</v>
      </c>
      <c r="D27" s="8" t="s">
        <v>205</v>
      </c>
      <c r="E27" s="8" t="s">
        <v>0</v>
      </c>
      <c r="F27" s="3" t="s">
        <v>206</v>
      </c>
      <c r="G27" s="15">
        <f>Q27</f>
        <v>0</v>
      </c>
      <c r="H27" s="3"/>
      <c r="I27" s="16">
        <f>ROUND(G27*H27/100,2)*0.95</f>
        <v>0</v>
      </c>
      <c r="J27" s="18" t="s">
        <v>0</v>
      </c>
      <c r="K27" s="18" t="s">
        <v>0</v>
      </c>
      <c r="L27" s="18" t="s">
        <v>0</v>
      </c>
      <c r="M27" s="18"/>
      <c r="N27">
        <f>'D3-4 分部分项工程量清单综合单价计算表(分页带材料)【现~'!K110</f>
        <v>0</v>
      </c>
      <c r="O27">
        <f>'G.1规费、税金项目清单计价表-GP型'!F17</f>
        <v>0</v>
      </c>
      <c r="P27">
        <f>'F1.1暂列金额明细表（GP型）'!D35</f>
        <v>0</v>
      </c>
      <c r="Q27">
        <f>N27+O27+P27</f>
        <v>0</v>
      </c>
    </row>
    <row r="28" ht="42" customHeight="1" spans="1:13">
      <c r="A28" s="3" t="s">
        <v>207</v>
      </c>
      <c r="B28" s="3" t="s">
        <v>208</v>
      </c>
      <c r="C28" s="3" t="s">
        <v>0</v>
      </c>
      <c r="D28" s="8" t="s">
        <v>209</v>
      </c>
      <c r="E28" s="8" t="s">
        <v>0</v>
      </c>
      <c r="F28" s="3" t="s">
        <v>206</v>
      </c>
      <c r="G28" s="15">
        <f>$G$27</f>
        <v>0</v>
      </c>
      <c r="H28" s="3"/>
      <c r="I28" s="16">
        <f t="shared" ref="I28:I33" si="4">ROUND(G28*H28/100,2)*0.95</f>
        <v>0</v>
      </c>
      <c r="J28" s="18" t="s">
        <v>0</v>
      </c>
      <c r="K28" s="18" t="s">
        <v>0</v>
      </c>
      <c r="L28" s="18" t="s">
        <v>0</v>
      </c>
      <c r="M28" s="18"/>
    </row>
    <row r="29" ht="42" customHeight="1" spans="1:13">
      <c r="A29" s="3" t="s">
        <v>210</v>
      </c>
      <c r="B29" s="3" t="s">
        <v>211</v>
      </c>
      <c r="C29" s="3" t="s">
        <v>0</v>
      </c>
      <c r="D29" s="8" t="s">
        <v>212</v>
      </c>
      <c r="E29" s="8" t="s">
        <v>0</v>
      </c>
      <c r="F29" s="3" t="s">
        <v>206</v>
      </c>
      <c r="G29" s="15">
        <f t="shared" ref="G29:G32" si="5">$G$27</f>
        <v>0</v>
      </c>
      <c r="H29" s="16">
        <v>1.4</v>
      </c>
      <c r="I29" s="16">
        <f t="shared" si="4"/>
        <v>0</v>
      </c>
      <c r="J29" s="18" t="s">
        <v>0</v>
      </c>
      <c r="K29" s="18" t="s">
        <v>0</v>
      </c>
      <c r="L29" s="18" t="s">
        <v>0</v>
      </c>
      <c r="M29" s="18"/>
    </row>
    <row r="30" ht="42" customHeight="1" spans="1:13">
      <c r="A30" s="3" t="s">
        <v>213</v>
      </c>
      <c r="B30" s="3" t="s">
        <v>214</v>
      </c>
      <c r="C30" s="3" t="s">
        <v>0</v>
      </c>
      <c r="D30" s="8" t="s">
        <v>215</v>
      </c>
      <c r="E30" s="8" t="s">
        <v>0</v>
      </c>
      <c r="F30" s="3" t="s">
        <v>206</v>
      </c>
      <c r="G30" s="15">
        <f t="shared" si="5"/>
        <v>0</v>
      </c>
      <c r="H30" s="3"/>
      <c r="I30" s="16">
        <f t="shared" si="4"/>
        <v>0</v>
      </c>
      <c r="J30" s="18" t="s">
        <v>0</v>
      </c>
      <c r="K30" s="18" t="s">
        <v>0</v>
      </c>
      <c r="L30" s="18" t="s">
        <v>0</v>
      </c>
      <c r="M30" s="18"/>
    </row>
    <row r="31" ht="42" customHeight="1" spans="1:13">
      <c r="A31" s="3" t="s">
        <v>58</v>
      </c>
      <c r="B31" s="3" t="s">
        <v>495</v>
      </c>
      <c r="C31" s="3" t="s">
        <v>0</v>
      </c>
      <c r="D31" s="8" t="s">
        <v>217</v>
      </c>
      <c r="E31" s="8" t="s">
        <v>0</v>
      </c>
      <c r="F31" s="3" t="s">
        <v>206</v>
      </c>
      <c r="G31" s="15">
        <f t="shared" si="5"/>
        <v>0</v>
      </c>
      <c r="H31" s="3"/>
      <c r="I31" s="16">
        <f t="shared" si="4"/>
        <v>0</v>
      </c>
      <c r="J31" s="18" t="s">
        <v>0</v>
      </c>
      <c r="K31" s="18" t="s">
        <v>0</v>
      </c>
      <c r="L31" s="18" t="s">
        <v>0</v>
      </c>
      <c r="M31" s="18"/>
    </row>
    <row r="32" ht="42" customHeight="1" spans="1:13">
      <c r="A32" s="3" t="s">
        <v>62</v>
      </c>
      <c r="B32" s="3" t="s">
        <v>496</v>
      </c>
      <c r="C32" s="3" t="s">
        <v>0</v>
      </c>
      <c r="D32" s="8" t="s">
        <v>219</v>
      </c>
      <c r="E32" s="8" t="s">
        <v>0</v>
      </c>
      <c r="F32" s="3" t="s">
        <v>206</v>
      </c>
      <c r="G32" s="15">
        <f t="shared" si="5"/>
        <v>0</v>
      </c>
      <c r="H32" s="3"/>
      <c r="I32" s="16">
        <f t="shared" si="4"/>
        <v>0</v>
      </c>
      <c r="J32" s="18" t="s">
        <v>0</v>
      </c>
      <c r="K32" s="18" t="s">
        <v>0</v>
      </c>
      <c r="L32" s="18" t="s">
        <v>0</v>
      </c>
      <c r="M32" s="18"/>
    </row>
    <row r="33" ht="42" customHeight="1" spans="1:13">
      <c r="A33" s="3" t="s">
        <v>72</v>
      </c>
      <c r="B33" s="3" t="s">
        <v>497</v>
      </c>
      <c r="C33" s="3" t="s">
        <v>0</v>
      </c>
      <c r="D33" s="8" t="s">
        <v>221</v>
      </c>
      <c r="E33" s="8" t="s">
        <v>0</v>
      </c>
      <c r="F33" s="3" t="s">
        <v>206</v>
      </c>
      <c r="G33" s="15">
        <f t="shared" ref="G33" si="6">$G$27</f>
        <v>0</v>
      </c>
      <c r="H33" s="3"/>
      <c r="I33" s="16">
        <f t="shared" si="4"/>
        <v>0</v>
      </c>
      <c r="J33" s="18" t="s">
        <v>0</v>
      </c>
      <c r="K33" s="18" t="s">
        <v>0</v>
      </c>
      <c r="L33" s="18" t="s">
        <v>0</v>
      </c>
      <c r="M33" s="18"/>
    </row>
    <row r="34" ht="20" customHeight="1" spans="1:13">
      <c r="A34" s="3" t="s">
        <v>73</v>
      </c>
      <c r="B34" s="3" t="s">
        <v>498</v>
      </c>
      <c r="C34" s="3" t="s">
        <v>0</v>
      </c>
      <c r="D34" s="8" t="s">
        <v>223</v>
      </c>
      <c r="E34" s="8" t="s">
        <v>0</v>
      </c>
      <c r="F34" s="3"/>
      <c r="G34" s="3"/>
      <c r="H34" s="3"/>
      <c r="I34" s="16"/>
      <c r="J34" s="18" t="s">
        <v>0</v>
      </c>
      <c r="K34" s="18" t="s">
        <v>0</v>
      </c>
      <c r="L34" s="18" t="s">
        <v>0</v>
      </c>
      <c r="M34" s="18"/>
    </row>
    <row r="35" ht="30" customHeight="1" spans="1:13">
      <c r="A35" s="3" t="s">
        <v>75</v>
      </c>
      <c r="B35" s="3" t="s">
        <v>499</v>
      </c>
      <c r="C35" s="3" t="s">
        <v>0</v>
      </c>
      <c r="D35" s="8" t="s">
        <v>225</v>
      </c>
      <c r="E35" s="8" t="s">
        <v>0</v>
      </c>
      <c r="F35" s="3"/>
      <c r="G35" s="3"/>
      <c r="H35" s="3"/>
      <c r="I35" s="16"/>
      <c r="J35" s="18" t="s">
        <v>0</v>
      </c>
      <c r="K35" s="18" t="s">
        <v>0</v>
      </c>
      <c r="L35" s="18" t="s">
        <v>0</v>
      </c>
      <c r="M35" s="18"/>
    </row>
    <row r="36" ht="20" customHeight="1" spans="1:13">
      <c r="A36" s="3" t="s">
        <v>79</v>
      </c>
      <c r="B36" s="3" t="s">
        <v>500</v>
      </c>
      <c r="C36" s="3" t="s">
        <v>0</v>
      </c>
      <c r="D36" s="8" t="s">
        <v>227</v>
      </c>
      <c r="E36" s="8" t="s">
        <v>0</v>
      </c>
      <c r="F36" s="3"/>
      <c r="G36" s="3"/>
      <c r="H36" s="3"/>
      <c r="I36" s="16"/>
      <c r="J36" s="18" t="s">
        <v>0</v>
      </c>
      <c r="K36" s="18" t="s">
        <v>0</v>
      </c>
      <c r="L36" s="18" t="s">
        <v>0</v>
      </c>
      <c r="M36" s="18"/>
    </row>
    <row r="37" ht="43.8" customHeight="1" spans="1:13">
      <c r="A37" s="3" t="s">
        <v>150</v>
      </c>
      <c r="B37" s="3" t="s">
        <v>501</v>
      </c>
      <c r="C37" s="3" t="s">
        <v>0</v>
      </c>
      <c r="D37" s="8" t="s">
        <v>229</v>
      </c>
      <c r="E37" s="8" t="s">
        <v>0</v>
      </c>
      <c r="F37" s="3" t="s">
        <v>206</v>
      </c>
      <c r="G37" s="15">
        <f t="shared" ref="G37" si="7">$G$27</f>
        <v>0</v>
      </c>
      <c r="H37" s="3"/>
      <c r="I37" s="16">
        <f>ROUND(G37*H37/100,2)*0.95</f>
        <v>0</v>
      </c>
      <c r="J37" s="29"/>
      <c r="K37" s="30"/>
      <c r="L37" s="18"/>
      <c r="M37" s="18"/>
    </row>
    <row r="38" spans="1:13">
      <c r="A38" s="25" t="s">
        <v>135</v>
      </c>
      <c r="B38" s="25"/>
      <c r="C38" s="25"/>
      <c r="D38" s="25"/>
      <c r="E38" s="25"/>
      <c r="F38" s="26"/>
      <c r="G38" s="26"/>
      <c r="H38" s="26"/>
      <c r="I38" s="31">
        <f>SUM(I27:I37)</f>
        <v>0</v>
      </c>
      <c r="J38" s="32"/>
      <c r="K38" s="33"/>
      <c r="L38" s="26"/>
      <c r="M38" s="26"/>
    </row>
    <row r="39" ht="39" customHeight="1" spans="1:13">
      <c r="A39" s="13" t="s">
        <v>230</v>
      </c>
      <c r="B39" s="13" t="s">
        <v>0</v>
      </c>
      <c r="C39" s="13" t="s">
        <v>0</v>
      </c>
      <c r="D39" s="13" t="s">
        <v>0</v>
      </c>
      <c r="E39" s="13" t="s">
        <v>0</v>
      </c>
      <c r="F39" s="13" t="s">
        <v>0</v>
      </c>
      <c r="G39" s="13"/>
      <c r="H39" s="13" t="s">
        <v>0</v>
      </c>
      <c r="I39" s="13" t="s">
        <v>0</v>
      </c>
      <c r="J39" s="13" t="s">
        <v>0</v>
      </c>
      <c r="K39" s="13" t="s">
        <v>0</v>
      </c>
      <c r="L39" s="13" t="s">
        <v>0</v>
      </c>
      <c r="M39" s="13" t="s">
        <v>0</v>
      </c>
    </row>
    <row r="41" ht="20.4" customHeight="1" spans="1:13">
      <c r="A41" s="1" t="s">
        <v>190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9" t="s">
        <v>502</v>
      </c>
      <c r="M41" s="9"/>
    </row>
    <row r="42" spans="1:13">
      <c r="A42" s="20" t="s">
        <v>22</v>
      </c>
      <c r="B42" s="20" t="s">
        <v>0</v>
      </c>
      <c r="C42" s="13" t="s">
        <v>481</v>
      </c>
      <c r="D42" s="13" t="s">
        <v>0</v>
      </c>
      <c r="E42" s="13" t="s">
        <v>0</v>
      </c>
      <c r="F42" s="13" t="s">
        <v>0</v>
      </c>
      <c r="G42" s="13"/>
      <c r="H42" s="13" t="s">
        <v>0</v>
      </c>
      <c r="I42" s="13" t="s">
        <v>0</v>
      </c>
      <c r="J42" s="13" t="s">
        <v>0</v>
      </c>
      <c r="K42" s="13" t="s">
        <v>125</v>
      </c>
      <c r="L42" s="13" t="s">
        <v>0</v>
      </c>
      <c r="M42" s="27"/>
    </row>
    <row r="43" ht="14.4" customHeight="1" spans="1:13">
      <c r="A43" s="20" t="s">
        <v>126</v>
      </c>
      <c r="B43" s="20" t="s">
        <v>0</v>
      </c>
      <c r="C43" s="13" t="s">
        <v>503</v>
      </c>
      <c r="D43" s="13" t="s">
        <v>0</v>
      </c>
      <c r="E43" s="13" t="s">
        <v>0</v>
      </c>
      <c r="F43" s="13" t="s">
        <v>0</v>
      </c>
      <c r="G43" s="13"/>
      <c r="H43" s="13" t="s">
        <v>0</v>
      </c>
      <c r="I43" s="13" t="s">
        <v>0</v>
      </c>
      <c r="J43" s="13" t="s">
        <v>0</v>
      </c>
      <c r="K43" s="13" t="s">
        <v>372</v>
      </c>
      <c r="L43" s="13" t="s">
        <v>0</v>
      </c>
      <c r="M43" s="11"/>
    </row>
    <row r="44" spans="1:13">
      <c r="A44" s="20" t="s">
        <v>129</v>
      </c>
      <c r="B44" s="20" t="s">
        <v>0</v>
      </c>
      <c r="C44" s="13" t="s">
        <v>504</v>
      </c>
      <c r="D44" s="13" t="s">
        <v>0</v>
      </c>
      <c r="E44" s="13" t="s">
        <v>0</v>
      </c>
      <c r="F44" s="13" t="s">
        <v>0</v>
      </c>
      <c r="G44" s="13"/>
      <c r="H44" s="13" t="s">
        <v>0</v>
      </c>
      <c r="I44" s="13" t="s">
        <v>0</v>
      </c>
      <c r="J44" s="13" t="s">
        <v>0</v>
      </c>
      <c r="K44" s="28"/>
      <c r="L44" s="28"/>
      <c r="M44" s="11"/>
    </row>
    <row r="45" ht="31.2" customHeight="1" spans="1:13">
      <c r="A45" s="3" t="s">
        <v>46</v>
      </c>
      <c r="B45" s="3" t="s">
        <v>106</v>
      </c>
      <c r="C45" s="3" t="s">
        <v>0</v>
      </c>
      <c r="D45" s="3" t="s">
        <v>107</v>
      </c>
      <c r="E45" s="3" t="s">
        <v>0</v>
      </c>
      <c r="F45" s="3" t="s">
        <v>194</v>
      </c>
      <c r="G45" s="3" t="s">
        <v>195</v>
      </c>
      <c r="H45" s="3" t="s">
        <v>196</v>
      </c>
      <c r="I45" s="3" t="s">
        <v>197</v>
      </c>
      <c r="J45" s="3" t="s">
        <v>198</v>
      </c>
      <c r="K45" s="3" t="s">
        <v>0</v>
      </c>
      <c r="L45" s="3" t="s">
        <v>199</v>
      </c>
      <c r="M45" s="3" t="s">
        <v>200</v>
      </c>
    </row>
    <row r="46" ht="20" customHeight="1" spans="1:13">
      <c r="A46" s="3" t="s">
        <v>51</v>
      </c>
      <c r="B46" s="3" t="s">
        <v>505</v>
      </c>
      <c r="C46" s="3" t="s">
        <v>0</v>
      </c>
      <c r="D46" s="8" t="s">
        <v>202</v>
      </c>
      <c r="E46" s="8" t="s">
        <v>0</v>
      </c>
      <c r="F46" s="3"/>
      <c r="G46" s="3"/>
      <c r="H46" s="3"/>
      <c r="I46" s="3">
        <f>SUM(I47:I50)</f>
        <v>71402.627</v>
      </c>
      <c r="J46" s="18" t="s">
        <v>0</v>
      </c>
      <c r="K46" s="18" t="s">
        <v>0</v>
      </c>
      <c r="L46" s="18" t="s">
        <v>0</v>
      </c>
      <c r="M46" s="18"/>
    </row>
    <row r="47" ht="42" customHeight="1" spans="1:17">
      <c r="A47" s="3" t="s">
        <v>203</v>
      </c>
      <c r="B47" s="3" t="s">
        <v>204</v>
      </c>
      <c r="C47" s="3" t="s">
        <v>0</v>
      </c>
      <c r="D47" s="8" t="s">
        <v>205</v>
      </c>
      <c r="E47" s="8" t="s">
        <v>0</v>
      </c>
      <c r="F47" s="3" t="s">
        <v>206</v>
      </c>
      <c r="G47" s="15">
        <f>Q47</f>
        <v>5368618.328</v>
      </c>
      <c r="H47" s="3"/>
      <c r="I47" s="16">
        <f>ROUND(G47*H47/100,2)*0.95</f>
        <v>0</v>
      </c>
      <c r="J47" s="18" t="s">
        <v>0</v>
      </c>
      <c r="K47" s="18" t="s">
        <v>0</v>
      </c>
      <c r="L47" s="18" t="s">
        <v>0</v>
      </c>
      <c r="M47" s="18"/>
      <c r="N47">
        <f>'D3-4 分部分项工程量清单综合单价计算表(分页带材料)【现~'!K166</f>
        <v>5138123.088</v>
      </c>
      <c r="O47">
        <f>'G.1规费、税金项目清单计价表-GP型'!F28</f>
        <v>230495.24</v>
      </c>
      <c r="P47">
        <f>'F1.1暂列金额明细表（GP型）'!D63</f>
        <v>0</v>
      </c>
      <c r="Q47">
        <f>N47+O47+P47</f>
        <v>5368618.328</v>
      </c>
    </row>
    <row r="48" ht="42" customHeight="1" spans="1:13">
      <c r="A48" s="3" t="s">
        <v>207</v>
      </c>
      <c r="B48" s="3" t="s">
        <v>208</v>
      </c>
      <c r="C48" s="3" t="s">
        <v>0</v>
      </c>
      <c r="D48" s="8" t="s">
        <v>209</v>
      </c>
      <c r="E48" s="8" t="s">
        <v>0</v>
      </c>
      <c r="F48" s="3" t="s">
        <v>206</v>
      </c>
      <c r="G48" s="15">
        <f>$G$47</f>
        <v>5368618.328</v>
      </c>
      <c r="H48" s="3"/>
      <c r="I48" s="16">
        <f t="shared" ref="I48:I57" si="8">ROUND(G48*H48/100,2)*0.95</f>
        <v>0</v>
      </c>
      <c r="J48" s="18" t="s">
        <v>0</v>
      </c>
      <c r="K48" s="18" t="s">
        <v>0</v>
      </c>
      <c r="L48" s="18" t="s">
        <v>0</v>
      </c>
      <c r="M48" s="18"/>
    </row>
    <row r="49" ht="42" customHeight="1" spans="1:13">
      <c r="A49" s="3" t="s">
        <v>210</v>
      </c>
      <c r="B49" s="3" t="s">
        <v>211</v>
      </c>
      <c r="C49" s="3" t="s">
        <v>0</v>
      </c>
      <c r="D49" s="8" t="s">
        <v>212</v>
      </c>
      <c r="E49" s="8" t="s">
        <v>0</v>
      </c>
      <c r="F49" s="3" t="s">
        <v>206</v>
      </c>
      <c r="G49" s="15">
        <f t="shared" ref="G49:G52" si="9">$G$47</f>
        <v>5368618.328</v>
      </c>
      <c r="H49" s="16">
        <v>1.4</v>
      </c>
      <c r="I49" s="16">
        <f t="shared" si="8"/>
        <v>71402.627</v>
      </c>
      <c r="J49" s="18" t="s">
        <v>0</v>
      </c>
      <c r="K49" s="18" t="s">
        <v>0</v>
      </c>
      <c r="L49" s="18" t="s">
        <v>0</v>
      </c>
      <c r="M49" s="18"/>
    </row>
    <row r="50" ht="42" customHeight="1" spans="1:13">
      <c r="A50" s="3" t="s">
        <v>213</v>
      </c>
      <c r="B50" s="3" t="s">
        <v>214</v>
      </c>
      <c r="C50" s="3" t="s">
        <v>0</v>
      </c>
      <c r="D50" s="8" t="s">
        <v>215</v>
      </c>
      <c r="E50" s="8" t="s">
        <v>0</v>
      </c>
      <c r="F50" s="3" t="s">
        <v>206</v>
      </c>
      <c r="G50" s="15">
        <f t="shared" si="9"/>
        <v>5368618.328</v>
      </c>
      <c r="H50" s="3"/>
      <c r="I50" s="16">
        <f t="shared" si="8"/>
        <v>0</v>
      </c>
      <c r="J50" s="18" t="s">
        <v>0</v>
      </c>
      <c r="K50" s="18" t="s">
        <v>0</v>
      </c>
      <c r="L50" s="18" t="s">
        <v>0</v>
      </c>
      <c r="M50" s="18"/>
    </row>
    <row r="51" ht="42" customHeight="1" spans="1:13">
      <c r="A51" s="3" t="s">
        <v>58</v>
      </c>
      <c r="B51" s="3" t="s">
        <v>506</v>
      </c>
      <c r="C51" s="3" t="s">
        <v>0</v>
      </c>
      <c r="D51" s="8" t="s">
        <v>217</v>
      </c>
      <c r="E51" s="8" t="s">
        <v>0</v>
      </c>
      <c r="F51" s="3" t="s">
        <v>206</v>
      </c>
      <c r="G51" s="15">
        <f t="shared" si="9"/>
        <v>5368618.328</v>
      </c>
      <c r="H51" s="3"/>
      <c r="I51" s="16">
        <f t="shared" si="8"/>
        <v>0</v>
      </c>
      <c r="J51" s="18" t="s">
        <v>0</v>
      </c>
      <c r="K51" s="18" t="s">
        <v>0</v>
      </c>
      <c r="L51" s="18" t="s">
        <v>0</v>
      </c>
      <c r="M51" s="18"/>
    </row>
    <row r="52" ht="42" customHeight="1" spans="1:13">
      <c r="A52" s="3" t="s">
        <v>62</v>
      </c>
      <c r="B52" s="3" t="s">
        <v>507</v>
      </c>
      <c r="C52" s="3" t="s">
        <v>0</v>
      </c>
      <c r="D52" s="8" t="s">
        <v>219</v>
      </c>
      <c r="E52" s="8" t="s">
        <v>0</v>
      </c>
      <c r="F52" s="3" t="s">
        <v>206</v>
      </c>
      <c r="G52" s="15">
        <f t="shared" si="9"/>
        <v>5368618.328</v>
      </c>
      <c r="H52" s="3"/>
      <c r="I52" s="16">
        <f t="shared" si="8"/>
        <v>0</v>
      </c>
      <c r="J52" s="18" t="s">
        <v>0</v>
      </c>
      <c r="K52" s="18" t="s">
        <v>0</v>
      </c>
      <c r="L52" s="18" t="s">
        <v>0</v>
      </c>
      <c r="M52" s="18"/>
    </row>
    <row r="53" ht="42" customHeight="1" spans="1:13">
      <c r="A53" s="3" t="s">
        <v>72</v>
      </c>
      <c r="B53" s="3" t="s">
        <v>508</v>
      </c>
      <c r="C53" s="3" t="s">
        <v>0</v>
      </c>
      <c r="D53" s="8" t="s">
        <v>221</v>
      </c>
      <c r="E53" s="8" t="s">
        <v>0</v>
      </c>
      <c r="F53" s="3" t="s">
        <v>206</v>
      </c>
      <c r="G53" s="15">
        <f t="shared" ref="G53" si="10">$G$47</f>
        <v>5368618.328</v>
      </c>
      <c r="H53" s="3"/>
      <c r="I53" s="16">
        <f t="shared" si="8"/>
        <v>0</v>
      </c>
      <c r="J53" s="18" t="s">
        <v>0</v>
      </c>
      <c r="K53" s="18" t="s">
        <v>0</v>
      </c>
      <c r="L53" s="18" t="s">
        <v>0</v>
      </c>
      <c r="M53" s="18"/>
    </row>
    <row r="54" ht="20" customHeight="1" spans="1:13">
      <c r="A54" s="3" t="s">
        <v>73</v>
      </c>
      <c r="B54" s="3" t="s">
        <v>509</v>
      </c>
      <c r="C54" s="3" t="s">
        <v>0</v>
      </c>
      <c r="D54" s="8" t="s">
        <v>223</v>
      </c>
      <c r="E54" s="8" t="s">
        <v>0</v>
      </c>
      <c r="F54" s="3"/>
      <c r="G54" s="3"/>
      <c r="H54" s="3"/>
      <c r="I54" s="16"/>
      <c r="J54" s="18" t="s">
        <v>0</v>
      </c>
      <c r="K54" s="18" t="s">
        <v>0</v>
      </c>
      <c r="L54" s="18" t="s">
        <v>0</v>
      </c>
      <c r="M54" s="18"/>
    </row>
    <row r="55" ht="30" customHeight="1" spans="1:13">
      <c r="A55" s="3" t="s">
        <v>75</v>
      </c>
      <c r="B55" s="3" t="s">
        <v>510</v>
      </c>
      <c r="C55" s="3" t="s">
        <v>0</v>
      </c>
      <c r="D55" s="8" t="s">
        <v>225</v>
      </c>
      <c r="E55" s="8" t="s">
        <v>0</v>
      </c>
      <c r="F55" s="3"/>
      <c r="G55" s="3"/>
      <c r="H55" s="3"/>
      <c r="I55" s="16"/>
      <c r="J55" s="18" t="s">
        <v>0</v>
      </c>
      <c r="K55" s="18" t="s">
        <v>0</v>
      </c>
      <c r="L55" s="18" t="s">
        <v>0</v>
      </c>
      <c r="M55" s="18"/>
    </row>
    <row r="56" ht="20" customHeight="1" spans="1:13">
      <c r="A56" s="3" t="s">
        <v>79</v>
      </c>
      <c r="B56" s="3" t="s">
        <v>511</v>
      </c>
      <c r="C56" s="3" t="s">
        <v>0</v>
      </c>
      <c r="D56" s="8" t="s">
        <v>227</v>
      </c>
      <c r="E56" s="8" t="s">
        <v>0</v>
      </c>
      <c r="F56" s="3"/>
      <c r="G56" s="3"/>
      <c r="H56" s="3"/>
      <c r="I56" s="16"/>
      <c r="J56" s="18" t="s">
        <v>0</v>
      </c>
      <c r="K56" s="18" t="s">
        <v>0</v>
      </c>
      <c r="L56" s="18" t="s">
        <v>0</v>
      </c>
      <c r="M56" s="18"/>
    </row>
    <row r="57" ht="43.8" customHeight="1" spans="1:13">
      <c r="A57" s="3" t="s">
        <v>150</v>
      </c>
      <c r="B57" s="3" t="s">
        <v>512</v>
      </c>
      <c r="C57" s="3" t="s">
        <v>0</v>
      </c>
      <c r="D57" s="8" t="s">
        <v>229</v>
      </c>
      <c r="E57" s="8" t="s">
        <v>0</v>
      </c>
      <c r="F57" s="3" t="s">
        <v>206</v>
      </c>
      <c r="G57" s="15">
        <f t="shared" ref="G57" si="11">$G$47</f>
        <v>5368618.328</v>
      </c>
      <c r="H57" s="3"/>
      <c r="I57" s="16">
        <f t="shared" si="8"/>
        <v>0</v>
      </c>
      <c r="J57" s="29"/>
      <c r="K57" s="30"/>
      <c r="L57" s="18"/>
      <c r="M57" s="18"/>
    </row>
    <row r="58" spans="1:13">
      <c r="A58" s="25" t="s">
        <v>135</v>
      </c>
      <c r="B58" s="25"/>
      <c r="C58" s="25"/>
      <c r="D58" s="25"/>
      <c r="E58" s="25"/>
      <c r="F58" s="26"/>
      <c r="G58" s="26"/>
      <c r="H58" s="25"/>
      <c r="I58" s="31">
        <f>SUM(I47:I57)</f>
        <v>71402.627</v>
      </c>
      <c r="J58" s="32"/>
      <c r="K58" s="33"/>
      <c r="L58" s="26"/>
      <c r="M58" s="26"/>
    </row>
    <row r="59" ht="31" customHeight="1" spans="1:13">
      <c r="A59" s="13" t="s">
        <v>230</v>
      </c>
      <c r="B59" s="13" t="s">
        <v>0</v>
      </c>
      <c r="C59" s="13" t="s">
        <v>0</v>
      </c>
      <c r="D59" s="13" t="s">
        <v>0</v>
      </c>
      <c r="E59" s="13" t="s">
        <v>0</v>
      </c>
      <c r="F59" s="13" t="s">
        <v>0</v>
      </c>
      <c r="G59" s="13"/>
      <c r="H59" s="13" t="s">
        <v>0</v>
      </c>
      <c r="I59" s="13" t="s">
        <v>0</v>
      </c>
      <c r="J59" s="13" t="s">
        <v>0</v>
      </c>
      <c r="K59" s="13" t="s">
        <v>0</v>
      </c>
      <c r="L59" s="13" t="s">
        <v>0</v>
      </c>
      <c r="M59" s="13" t="s">
        <v>0</v>
      </c>
    </row>
    <row r="61" ht="20.4" customHeight="1" spans="1:13">
      <c r="A61" s="1" t="s">
        <v>190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9" t="s">
        <v>513</v>
      </c>
      <c r="M61" s="9"/>
    </row>
    <row r="62" spans="1:13">
      <c r="A62" s="20" t="s">
        <v>22</v>
      </c>
      <c r="B62" s="20" t="s">
        <v>0</v>
      </c>
      <c r="C62" s="13" t="s">
        <v>481</v>
      </c>
      <c r="D62" s="13" t="s">
        <v>0</v>
      </c>
      <c r="E62" s="13" t="s">
        <v>0</v>
      </c>
      <c r="F62" s="13" t="s">
        <v>0</v>
      </c>
      <c r="G62" s="13"/>
      <c r="H62" s="13" t="s">
        <v>0</v>
      </c>
      <c r="I62" s="13" t="s">
        <v>0</v>
      </c>
      <c r="J62" s="13" t="s">
        <v>0</v>
      </c>
      <c r="K62" s="13" t="s">
        <v>125</v>
      </c>
      <c r="L62" s="13" t="s">
        <v>0</v>
      </c>
      <c r="M62" s="27"/>
    </row>
    <row r="63" ht="14.4" customHeight="1" spans="1:13">
      <c r="A63" s="20" t="s">
        <v>126</v>
      </c>
      <c r="B63" s="20" t="s">
        <v>0</v>
      </c>
      <c r="C63" s="13" t="s">
        <v>514</v>
      </c>
      <c r="D63" s="13" t="s">
        <v>0</v>
      </c>
      <c r="E63" s="13" t="s">
        <v>0</v>
      </c>
      <c r="F63" s="13" t="s">
        <v>0</v>
      </c>
      <c r="G63" s="13"/>
      <c r="H63" s="13" t="s">
        <v>0</v>
      </c>
      <c r="I63" s="13" t="s">
        <v>0</v>
      </c>
      <c r="J63" s="13" t="s">
        <v>0</v>
      </c>
      <c r="K63" s="13" t="s">
        <v>384</v>
      </c>
      <c r="L63" s="13" t="s">
        <v>0</v>
      </c>
      <c r="M63" s="11"/>
    </row>
    <row r="64" spans="1:13">
      <c r="A64" s="20" t="s">
        <v>129</v>
      </c>
      <c r="B64" s="20" t="s">
        <v>0</v>
      </c>
      <c r="C64" s="13" t="s">
        <v>515</v>
      </c>
      <c r="D64" s="13" t="s">
        <v>0</v>
      </c>
      <c r="E64" s="13" t="s">
        <v>0</v>
      </c>
      <c r="F64" s="13" t="s">
        <v>0</v>
      </c>
      <c r="G64" s="13"/>
      <c r="H64" s="13" t="s">
        <v>0</v>
      </c>
      <c r="I64" s="13" t="s">
        <v>0</v>
      </c>
      <c r="J64" s="13" t="s">
        <v>0</v>
      </c>
      <c r="K64" s="28"/>
      <c r="L64" s="28"/>
      <c r="M64" s="11"/>
    </row>
    <row r="65" ht="33.6" customHeight="1" spans="1:13">
      <c r="A65" s="3" t="s">
        <v>46</v>
      </c>
      <c r="B65" s="3" t="s">
        <v>106</v>
      </c>
      <c r="C65" s="3" t="s">
        <v>0</v>
      </c>
      <c r="D65" s="3" t="s">
        <v>107</v>
      </c>
      <c r="E65" s="3" t="s">
        <v>0</v>
      </c>
      <c r="F65" s="3" t="s">
        <v>194</v>
      </c>
      <c r="G65" s="3" t="s">
        <v>195</v>
      </c>
      <c r="H65" s="3" t="s">
        <v>196</v>
      </c>
      <c r="I65" s="3" t="s">
        <v>197</v>
      </c>
      <c r="J65" s="3" t="s">
        <v>198</v>
      </c>
      <c r="K65" s="3" t="s">
        <v>0</v>
      </c>
      <c r="L65" s="3" t="s">
        <v>199</v>
      </c>
      <c r="M65" s="3" t="s">
        <v>200</v>
      </c>
    </row>
    <row r="66" ht="20" customHeight="1" spans="1:13">
      <c r="A66" s="3" t="s">
        <v>51</v>
      </c>
      <c r="B66" s="3" t="s">
        <v>516</v>
      </c>
      <c r="C66" s="3" t="s">
        <v>0</v>
      </c>
      <c r="D66" s="8" t="s">
        <v>202</v>
      </c>
      <c r="E66" s="8" t="s">
        <v>0</v>
      </c>
      <c r="F66" s="3" t="s">
        <v>9</v>
      </c>
      <c r="G66" s="3"/>
      <c r="H66" s="3" t="s">
        <v>9</v>
      </c>
      <c r="I66" s="3">
        <f>SUM(I67:I70)</f>
        <v>0</v>
      </c>
      <c r="J66" s="18" t="s">
        <v>0</v>
      </c>
      <c r="K66" s="18" t="s">
        <v>0</v>
      </c>
      <c r="L66" s="18" t="s">
        <v>0</v>
      </c>
      <c r="M66" s="18"/>
    </row>
    <row r="67" ht="42" customHeight="1" spans="1:17">
      <c r="A67" s="3" t="s">
        <v>203</v>
      </c>
      <c r="B67" s="3" t="s">
        <v>204</v>
      </c>
      <c r="C67" s="3" t="s">
        <v>0</v>
      </c>
      <c r="D67" s="8" t="s">
        <v>205</v>
      </c>
      <c r="E67" s="8" t="s">
        <v>0</v>
      </c>
      <c r="F67" s="3" t="s">
        <v>206</v>
      </c>
      <c r="G67" s="15">
        <f>Q67</f>
        <v>0</v>
      </c>
      <c r="H67" s="3"/>
      <c r="I67" s="16">
        <f>ROUND(G67*H67/100,2)*0.95</f>
        <v>0</v>
      </c>
      <c r="J67" s="18" t="s">
        <v>0</v>
      </c>
      <c r="K67" s="18" t="s">
        <v>0</v>
      </c>
      <c r="L67" s="18" t="s">
        <v>0</v>
      </c>
      <c r="M67" s="18"/>
      <c r="N67">
        <f>'D3-4 分部分项工程量清单综合单价计算表(分页带材料)【现~'!K222</f>
        <v>0</v>
      </c>
      <c r="O67">
        <f>'G.1规费、税金项目清单计价表-GP型'!F39</f>
        <v>0</v>
      </c>
      <c r="P67">
        <f>'F1.1暂列金额明细表（GP型）'!D91</f>
        <v>0</v>
      </c>
      <c r="Q67">
        <f>N67+O67+P67</f>
        <v>0</v>
      </c>
    </row>
    <row r="68" ht="42" customHeight="1" spans="1:13">
      <c r="A68" s="3" t="s">
        <v>207</v>
      </c>
      <c r="B68" s="3" t="s">
        <v>208</v>
      </c>
      <c r="C68" s="3" t="s">
        <v>0</v>
      </c>
      <c r="D68" s="8" t="s">
        <v>209</v>
      </c>
      <c r="E68" s="8" t="s">
        <v>0</v>
      </c>
      <c r="F68" s="3" t="s">
        <v>206</v>
      </c>
      <c r="G68" s="15">
        <f>$G$67</f>
        <v>0</v>
      </c>
      <c r="H68" s="3"/>
      <c r="I68" s="16">
        <f t="shared" ref="I68:I77" si="12">ROUND(G68*H68/100,2)*0.95</f>
        <v>0</v>
      </c>
      <c r="J68" s="18" t="s">
        <v>0</v>
      </c>
      <c r="K68" s="18" t="s">
        <v>0</v>
      </c>
      <c r="L68" s="18" t="s">
        <v>0</v>
      </c>
      <c r="M68" s="18"/>
    </row>
    <row r="69" ht="42" customHeight="1" spans="1:13">
      <c r="A69" s="3" t="s">
        <v>210</v>
      </c>
      <c r="B69" s="3" t="s">
        <v>211</v>
      </c>
      <c r="C69" s="3" t="s">
        <v>0</v>
      </c>
      <c r="D69" s="8" t="s">
        <v>212</v>
      </c>
      <c r="E69" s="8" t="s">
        <v>0</v>
      </c>
      <c r="F69" s="3" t="s">
        <v>206</v>
      </c>
      <c r="G69" s="15">
        <f t="shared" ref="G69:G72" si="13">$G$67</f>
        <v>0</v>
      </c>
      <c r="H69" s="16">
        <v>1.4</v>
      </c>
      <c r="I69" s="16">
        <f t="shared" si="12"/>
        <v>0</v>
      </c>
      <c r="J69" s="18" t="s">
        <v>0</v>
      </c>
      <c r="K69" s="18" t="s">
        <v>0</v>
      </c>
      <c r="L69" s="18" t="s">
        <v>0</v>
      </c>
      <c r="M69" s="18"/>
    </row>
    <row r="70" ht="42" customHeight="1" spans="1:13">
      <c r="A70" s="3" t="s">
        <v>213</v>
      </c>
      <c r="B70" s="3" t="s">
        <v>214</v>
      </c>
      <c r="C70" s="3" t="s">
        <v>0</v>
      </c>
      <c r="D70" s="8" t="s">
        <v>215</v>
      </c>
      <c r="E70" s="8" t="s">
        <v>0</v>
      </c>
      <c r="F70" s="3" t="s">
        <v>206</v>
      </c>
      <c r="G70" s="15">
        <f t="shared" si="13"/>
        <v>0</v>
      </c>
      <c r="H70" s="3"/>
      <c r="I70" s="16">
        <f t="shared" si="12"/>
        <v>0</v>
      </c>
      <c r="J70" s="18" t="s">
        <v>0</v>
      </c>
      <c r="K70" s="18" t="s">
        <v>0</v>
      </c>
      <c r="L70" s="18" t="s">
        <v>0</v>
      </c>
      <c r="M70" s="18"/>
    </row>
    <row r="71" ht="42" customHeight="1" spans="1:13">
      <c r="A71" s="3" t="s">
        <v>58</v>
      </c>
      <c r="B71" s="3" t="s">
        <v>517</v>
      </c>
      <c r="C71" s="3" t="s">
        <v>0</v>
      </c>
      <c r="D71" s="8" t="s">
        <v>217</v>
      </c>
      <c r="E71" s="8" t="s">
        <v>0</v>
      </c>
      <c r="F71" s="3" t="s">
        <v>206</v>
      </c>
      <c r="G71" s="15">
        <f t="shared" si="13"/>
        <v>0</v>
      </c>
      <c r="H71" s="3"/>
      <c r="I71" s="16">
        <f t="shared" si="12"/>
        <v>0</v>
      </c>
      <c r="J71" s="18" t="s">
        <v>0</v>
      </c>
      <c r="K71" s="18" t="s">
        <v>0</v>
      </c>
      <c r="L71" s="18" t="s">
        <v>0</v>
      </c>
      <c r="M71" s="18"/>
    </row>
    <row r="72" ht="42" customHeight="1" spans="1:13">
      <c r="A72" s="3" t="s">
        <v>62</v>
      </c>
      <c r="B72" s="3" t="s">
        <v>518</v>
      </c>
      <c r="C72" s="3" t="s">
        <v>0</v>
      </c>
      <c r="D72" s="8" t="s">
        <v>219</v>
      </c>
      <c r="E72" s="8" t="s">
        <v>0</v>
      </c>
      <c r="F72" s="3" t="s">
        <v>206</v>
      </c>
      <c r="G72" s="15">
        <f t="shared" si="13"/>
        <v>0</v>
      </c>
      <c r="H72" s="3"/>
      <c r="I72" s="16">
        <f t="shared" si="12"/>
        <v>0</v>
      </c>
      <c r="J72" s="18" t="s">
        <v>0</v>
      </c>
      <c r="K72" s="18" t="s">
        <v>0</v>
      </c>
      <c r="L72" s="18" t="s">
        <v>0</v>
      </c>
      <c r="M72" s="18"/>
    </row>
    <row r="73" ht="42" customHeight="1" spans="1:13">
      <c r="A73" s="3" t="s">
        <v>72</v>
      </c>
      <c r="B73" s="3" t="s">
        <v>519</v>
      </c>
      <c r="C73" s="3" t="s">
        <v>0</v>
      </c>
      <c r="D73" s="8" t="s">
        <v>221</v>
      </c>
      <c r="E73" s="8" t="s">
        <v>0</v>
      </c>
      <c r="F73" s="3" t="s">
        <v>206</v>
      </c>
      <c r="G73" s="15">
        <f t="shared" ref="G73" si="14">$G$67</f>
        <v>0</v>
      </c>
      <c r="H73" s="3"/>
      <c r="I73" s="16">
        <f t="shared" si="12"/>
        <v>0</v>
      </c>
      <c r="J73" s="18" t="s">
        <v>0</v>
      </c>
      <c r="K73" s="18" t="s">
        <v>0</v>
      </c>
      <c r="L73" s="18" t="s">
        <v>0</v>
      </c>
      <c r="M73" s="18"/>
    </row>
    <row r="74" ht="20" customHeight="1" spans="1:13">
      <c r="A74" s="3" t="s">
        <v>73</v>
      </c>
      <c r="B74" s="3" t="s">
        <v>520</v>
      </c>
      <c r="C74" s="3" t="s">
        <v>0</v>
      </c>
      <c r="D74" s="8" t="s">
        <v>223</v>
      </c>
      <c r="E74" s="8" t="s">
        <v>0</v>
      </c>
      <c r="F74" s="3"/>
      <c r="G74" s="3"/>
      <c r="H74" s="3"/>
      <c r="I74" s="16"/>
      <c r="J74" s="18" t="s">
        <v>0</v>
      </c>
      <c r="K74" s="18" t="s">
        <v>0</v>
      </c>
      <c r="L74" s="18" t="s">
        <v>0</v>
      </c>
      <c r="M74" s="18"/>
    </row>
    <row r="75" ht="30" customHeight="1" spans="1:13">
      <c r="A75" s="3" t="s">
        <v>75</v>
      </c>
      <c r="B75" s="3" t="s">
        <v>521</v>
      </c>
      <c r="C75" s="3" t="s">
        <v>0</v>
      </c>
      <c r="D75" s="8" t="s">
        <v>225</v>
      </c>
      <c r="E75" s="8" t="s">
        <v>0</v>
      </c>
      <c r="F75" s="3"/>
      <c r="G75" s="3"/>
      <c r="H75" s="3"/>
      <c r="I75" s="16"/>
      <c r="J75" s="18" t="s">
        <v>0</v>
      </c>
      <c r="K75" s="18" t="s">
        <v>0</v>
      </c>
      <c r="L75" s="18" t="s">
        <v>0</v>
      </c>
      <c r="M75" s="18"/>
    </row>
    <row r="76" ht="20" customHeight="1" spans="1:13">
      <c r="A76" s="3" t="s">
        <v>79</v>
      </c>
      <c r="B76" s="3" t="s">
        <v>522</v>
      </c>
      <c r="C76" s="3" t="s">
        <v>0</v>
      </c>
      <c r="D76" s="8" t="s">
        <v>227</v>
      </c>
      <c r="E76" s="8" t="s">
        <v>0</v>
      </c>
      <c r="F76" s="3"/>
      <c r="G76" s="3"/>
      <c r="H76" s="3"/>
      <c r="I76" s="16"/>
      <c r="J76" s="18" t="s">
        <v>0</v>
      </c>
      <c r="K76" s="18" t="s">
        <v>0</v>
      </c>
      <c r="L76" s="18" t="s">
        <v>0</v>
      </c>
      <c r="M76" s="18"/>
    </row>
    <row r="77" ht="43.8" customHeight="1" spans="1:13">
      <c r="A77" s="3" t="s">
        <v>150</v>
      </c>
      <c r="B77" s="3" t="s">
        <v>523</v>
      </c>
      <c r="C77" s="3" t="s">
        <v>0</v>
      </c>
      <c r="D77" s="8" t="s">
        <v>229</v>
      </c>
      <c r="E77" s="8" t="s">
        <v>0</v>
      </c>
      <c r="F77" s="3" t="s">
        <v>206</v>
      </c>
      <c r="G77" s="15">
        <f t="shared" ref="G77" si="15">$G$67</f>
        <v>0</v>
      </c>
      <c r="H77" s="3"/>
      <c r="I77" s="16">
        <f t="shared" si="12"/>
        <v>0</v>
      </c>
      <c r="J77" s="29"/>
      <c r="K77" s="30"/>
      <c r="L77" s="18"/>
      <c r="M77" s="18"/>
    </row>
    <row r="78" spans="1:13">
      <c r="A78" s="25" t="s">
        <v>135</v>
      </c>
      <c r="B78" s="25"/>
      <c r="C78" s="25"/>
      <c r="D78" s="25"/>
      <c r="E78" s="25"/>
      <c r="F78" s="26"/>
      <c r="G78" s="26"/>
      <c r="H78" s="25"/>
      <c r="I78" s="31">
        <f>SUM(I67:I77)</f>
        <v>0</v>
      </c>
      <c r="J78" s="32"/>
      <c r="K78" s="33"/>
      <c r="L78" s="26"/>
      <c r="M78" s="26"/>
    </row>
    <row r="79" ht="29" customHeight="1" spans="1:13">
      <c r="A79" s="13" t="s">
        <v>230</v>
      </c>
      <c r="B79" s="13" t="s">
        <v>0</v>
      </c>
      <c r="C79" s="13" t="s">
        <v>0</v>
      </c>
      <c r="D79" s="13" t="s">
        <v>0</v>
      </c>
      <c r="E79" s="13" t="s">
        <v>0</v>
      </c>
      <c r="F79" s="13" t="s">
        <v>0</v>
      </c>
      <c r="G79" s="13"/>
      <c r="H79" s="13" t="s">
        <v>0</v>
      </c>
      <c r="I79" s="13" t="s">
        <v>0</v>
      </c>
      <c r="J79" s="13" t="s">
        <v>0</v>
      </c>
      <c r="K79" s="13" t="s">
        <v>0</v>
      </c>
      <c r="L79" s="13" t="s">
        <v>0</v>
      </c>
      <c r="M79" s="13" t="s">
        <v>0</v>
      </c>
    </row>
    <row r="81" ht="20.4" customHeight="1"/>
    <row r="83" ht="14.4" customHeight="1"/>
    <row r="85" ht="30" customHeight="1"/>
    <row r="95" ht="27" customHeight="1"/>
    <row r="99" ht="46.2" customHeight="1"/>
  </sheetData>
  <mergeCells count="208">
    <mergeCell ref="A1:K1"/>
    <mergeCell ref="L1:M1"/>
    <mergeCell ref="A2:B2"/>
    <mergeCell ref="C2:J2"/>
    <mergeCell ref="K2:L2"/>
    <mergeCell ref="A3:B3"/>
    <mergeCell ref="C3:J3"/>
    <mergeCell ref="K3:L3"/>
    <mergeCell ref="A4:B4"/>
    <mergeCell ref="C4:J4"/>
    <mergeCell ref="K4:L4"/>
    <mergeCell ref="B5:C5"/>
    <mergeCell ref="D5:E5"/>
    <mergeCell ref="J5:K5"/>
    <mergeCell ref="B6:C6"/>
    <mergeCell ref="D6:E6"/>
    <mergeCell ref="J6:K6"/>
    <mergeCell ref="B7:C7"/>
    <mergeCell ref="D7:E7"/>
    <mergeCell ref="J7:K7"/>
    <mergeCell ref="B8:C8"/>
    <mergeCell ref="D8:E8"/>
    <mergeCell ref="J8:K8"/>
    <mergeCell ref="B9:C9"/>
    <mergeCell ref="D9:E9"/>
    <mergeCell ref="J9:K9"/>
    <mergeCell ref="B10:C10"/>
    <mergeCell ref="D10:E10"/>
    <mergeCell ref="J10:K10"/>
    <mergeCell ref="B11:C11"/>
    <mergeCell ref="D11:E11"/>
    <mergeCell ref="J11:K11"/>
    <mergeCell ref="B12:C12"/>
    <mergeCell ref="D12:E12"/>
    <mergeCell ref="J12:K12"/>
    <mergeCell ref="B13:C13"/>
    <mergeCell ref="D13:E13"/>
    <mergeCell ref="J13:K13"/>
    <mergeCell ref="B14:C14"/>
    <mergeCell ref="D14:E14"/>
    <mergeCell ref="J14:K14"/>
    <mergeCell ref="B15:C15"/>
    <mergeCell ref="D15:E15"/>
    <mergeCell ref="J15:K15"/>
    <mergeCell ref="B16:C16"/>
    <mergeCell ref="D16:E16"/>
    <mergeCell ref="J16:K16"/>
    <mergeCell ref="B17:C17"/>
    <mergeCell ref="D17:E17"/>
    <mergeCell ref="A18:E18"/>
    <mergeCell ref="J18:K18"/>
    <mergeCell ref="A19:M19"/>
    <mergeCell ref="A21:K21"/>
    <mergeCell ref="L21:M21"/>
    <mergeCell ref="A22:B22"/>
    <mergeCell ref="C22:J22"/>
    <mergeCell ref="K22:L22"/>
    <mergeCell ref="A23:B23"/>
    <mergeCell ref="C23:J23"/>
    <mergeCell ref="K23:L23"/>
    <mergeCell ref="A24:B24"/>
    <mergeCell ref="C24:J24"/>
    <mergeCell ref="K24:L24"/>
    <mergeCell ref="B25:C25"/>
    <mergeCell ref="D25:E25"/>
    <mergeCell ref="J25:K25"/>
    <mergeCell ref="B26:C26"/>
    <mergeCell ref="D26:E26"/>
    <mergeCell ref="J26:K26"/>
    <mergeCell ref="B27:C27"/>
    <mergeCell ref="D27:E27"/>
    <mergeCell ref="J27:K27"/>
    <mergeCell ref="B28:C28"/>
    <mergeCell ref="D28:E28"/>
    <mergeCell ref="J28:K28"/>
    <mergeCell ref="B29:C29"/>
    <mergeCell ref="D29:E29"/>
    <mergeCell ref="J29:K29"/>
    <mergeCell ref="B30:C30"/>
    <mergeCell ref="D30:E30"/>
    <mergeCell ref="J30:K30"/>
    <mergeCell ref="B31:C31"/>
    <mergeCell ref="D31:E31"/>
    <mergeCell ref="J31:K31"/>
    <mergeCell ref="B32:C32"/>
    <mergeCell ref="D32:E32"/>
    <mergeCell ref="J32:K32"/>
    <mergeCell ref="B33:C33"/>
    <mergeCell ref="D33:E33"/>
    <mergeCell ref="J33:K33"/>
    <mergeCell ref="B34:C34"/>
    <mergeCell ref="D34:E34"/>
    <mergeCell ref="J34:K34"/>
    <mergeCell ref="B35:C35"/>
    <mergeCell ref="D35:E35"/>
    <mergeCell ref="J35:K35"/>
    <mergeCell ref="B36:C36"/>
    <mergeCell ref="D36:E36"/>
    <mergeCell ref="J36:K36"/>
    <mergeCell ref="B37:C37"/>
    <mergeCell ref="D37:E37"/>
    <mergeCell ref="A38:E38"/>
    <mergeCell ref="J38:K38"/>
    <mergeCell ref="A39:M39"/>
    <mergeCell ref="A41:K41"/>
    <mergeCell ref="L41:M41"/>
    <mergeCell ref="A42:B42"/>
    <mergeCell ref="C42:J42"/>
    <mergeCell ref="K42:L42"/>
    <mergeCell ref="A43:B43"/>
    <mergeCell ref="C43:J43"/>
    <mergeCell ref="K43:L43"/>
    <mergeCell ref="A44:B44"/>
    <mergeCell ref="C44:J44"/>
    <mergeCell ref="K44:L44"/>
    <mergeCell ref="B45:C45"/>
    <mergeCell ref="D45:E45"/>
    <mergeCell ref="J45:K45"/>
    <mergeCell ref="B46:C46"/>
    <mergeCell ref="D46:E46"/>
    <mergeCell ref="J46:K46"/>
    <mergeCell ref="B47:C47"/>
    <mergeCell ref="D47:E47"/>
    <mergeCell ref="J47:K47"/>
    <mergeCell ref="B48:C48"/>
    <mergeCell ref="D48:E48"/>
    <mergeCell ref="J48:K48"/>
    <mergeCell ref="B49:C49"/>
    <mergeCell ref="D49:E49"/>
    <mergeCell ref="J49:K49"/>
    <mergeCell ref="B50:C50"/>
    <mergeCell ref="D50:E50"/>
    <mergeCell ref="J50:K50"/>
    <mergeCell ref="B51:C51"/>
    <mergeCell ref="D51:E51"/>
    <mergeCell ref="J51:K51"/>
    <mergeCell ref="B52:C52"/>
    <mergeCell ref="D52:E52"/>
    <mergeCell ref="J52:K52"/>
    <mergeCell ref="B53:C53"/>
    <mergeCell ref="D53:E53"/>
    <mergeCell ref="J53:K53"/>
    <mergeCell ref="B54:C54"/>
    <mergeCell ref="D54:E54"/>
    <mergeCell ref="J54:K54"/>
    <mergeCell ref="B55:C55"/>
    <mergeCell ref="D55:E55"/>
    <mergeCell ref="J55:K55"/>
    <mergeCell ref="B56:C56"/>
    <mergeCell ref="D56:E56"/>
    <mergeCell ref="J56:K56"/>
    <mergeCell ref="B57:C57"/>
    <mergeCell ref="D57:E57"/>
    <mergeCell ref="A58:E58"/>
    <mergeCell ref="J58:K58"/>
    <mergeCell ref="A59:M59"/>
    <mergeCell ref="A61:K61"/>
    <mergeCell ref="L61:M61"/>
    <mergeCell ref="A62:B62"/>
    <mergeCell ref="C62:J62"/>
    <mergeCell ref="K62:L62"/>
    <mergeCell ref="A63:B63"/>
    <mergeCell ref="C63:J63"/>
    <mergeCell ref="K63:L63"/>
    <mergeCell ref="A64:B64"/>
    <mergeCell ref="C64:J64"/>
    <mergeCell ref="K64:L64"/>
    <mergeCell ref="B65:C65"/>
    <mergeCell ref="D65:E65"/>
    <mergeCell ref="J65:K65"/>
    <mergeCell ref="B66:C66"/>
    <mergeCell ref="D66:E66"/>
    <mergeCell ref="J66:K66"/>
    <mergeCell ref="B67:C67"/>
    <mergeCell ref="D67:E67"/>
    <mergeCell ref="J67:K67"/>
    <mergeCell ref="B68:C68"/>
    <mergeCell ref="D68:E68"/>
    <mergeCell ref="J68:K68"/>
    <mergeCell ref="B69:C69"/>
    <mergeCell ref="D69:E69"/>
    <mergeCell ref="J69:K69"/>
    <mergeCell ref="B70:C70"/>
    <mergeCell ref="D70:E70"/>
    <mergeCell ref="J70:K70"/>
    <mergeCell ref="B71:C71"/>
    <mergeCell ref="D71:E71"/>
    <mergeCell ref="J71:K71"/>
    <mergeCell ref="B72:C72"/>
    <mergeCell ref="D72:E72"/>
    <mergeCell ref="J72:K72"/>
    <mergeCell ref="B73:C73"/>
    <mergeCell ref="D73:E73"/>
    <mergeCell ref="J73:K73"/>
    <mergeCell ref="B74:C74"/>
    <mergeCell ref="D74:E74"/>
    <mergeCell ref="J74:K74"/>
    <mergeCell ref="B75:C75"/>
    <mergeCell ref="D75:E75"/>
    <mergeCell ref="J75:K75"/>
    <mergeCell ref="B76:C76"/>
    <mergeCell ref="D76:E76"/>
    <mergeCell ref="J76:K76"/>
    <mergeCell ref="B77:C77"/>
    <mergeCell ref="D77:E77"/>
    <mergeCell ref="A78:E78"/>
    <mergeCell ref="J78:K78"/>
    <mergeCell ref="A79:M79"/>
  </mergeCells>
  <pageMargins left="1.14166666666667" right="0.7" top="0.75" bottom="0.75" header="0.3" footer="0.3"/>
  <pageSetup paperSize="9" scale="87" orientation="landscape"/>
  <headerFooter/>
  <rowBreaks count="2" manualBreakCount="2">
    <brk id="39" max="16383" man="1"/>
    <brk id="59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24"/>
  <sheetViews>
    <sheetView view="pageBreakPreview" zoomScaleNormal="100" workbookViewId="0">
      <selection activeCell="C5" sqref="C5"/>
    </sheetView>
  </sheetViews>
  <sheetFormatPr defaultColWidth="9" defaultRowHeight="14" outlineLevelCol="5"/>
  <cols>
    <col min="2" max="2" width="33.3363636363636" customWidth="1"/>
    <col min="3" max="3" width="11.4454545454545" customWidth="1"/>
    <col min="4" max="4" width="13.2090909090909" customWidth="1"/>
    <col min="6" max="6" width="20.2090909090909" customWidth="1"/>
    <col min="7" max="7" width="11.7818181818182"/>
  </cols>
  <sheetData>
    <row r="1" ht="21" spans="1:6">
      <c r="A1" s="1" t="s">
        <v>231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</row>
    <row r="2" spans="1:6">
      <c r="A2" s="19"/>
      <c r="B2" s="19"/>
      <c r="C2" s="19"/>
      <c r="D2" s="19"/>
      <c r="E2" s="19"/>
      <c r="F2" s="11" t="s">
        <v>45</v>
      </c>
    </row>
    <row r="3" spans="1:6">
      <c r="A3" s="12" t="s">
        <v>22</v>
      </c>
      <c r="B3" s="13" t="s">
        <v>481</v>
      </c>
      <c r="C3" s="13"/>
      <c r="D3" s="13"/>
      <c r="E3" s="13"/>
      <c r="F3" s="24" t="s">
        <v>524</v>
      </c>
    </row>
    <row r="4" spans="1:6">
      <c r="A4" s="3" t="s">
        <v>30</v>
      </c>
      <c r="B4" s="3" t="s">
        <v>232</v>
      </c>
      <c r="C4" s="3" t="s">
        <v>48</v>
      </c>
      <c r="D4" s="3" t="s">
        <v>233</v>
      </c>
      <c r="E4" s="3" t="s">
        <v>200</v>
      </c>
      <c r="F4" s="3" t="s">
        <v>0</v>
      </c>
    </row>
    <row r="5" spans="1:6">
      <c r="A5" s="3" t="s">
        <v>51</v>
      </c>
      <c r="B5" s="8" t="s">
        <v>234</v>
      </c>
      <c r="C5">
        <f>'F1.1暂列金额明细表（GP型）'!D7+'F1.1暂列金额明细表（GP型）'!D35+'F1.1暂列金额明细表（GP型）'!D63+'F1.1暂列金额明细表（GP型）'!D91</f>
        <v>0</v>
      </c>
      <c r="D5" s="18" t="s">
        <v>0</v>
      </c>
      <c r="E5" s="3"/>
      <c r="F5" s="3"/>
    </row>
    <row r="6" spans="1:6">
      <c r="A6" s="3" t="s">
        <v>58</v>
      </c>
      <c r="B6" s="8" t="s">
        <v>235</v>
      </c>
      <c r="C6" s="18"/>
      <c r="D6" s="18" t="s">
        <v>0</v>
      </c>
      <c r="E6" s="3"/>
      <c r="F6" s="3"/>
    </row>
    <row r="7" spans="1:6">
      <c r="A7" s="3" t="s">
        <v>60</v>
      </c>
      <c r="B7" s="8" t="s">
        <v>236</v>
      </c>
      <c r="C7" s="3" t="s">
        <v>41</v>
      </c>
      <c r="D7" s="18" t="s">
        <v>0</v>
      </c>
      <c r="E7" s="3"/>
      <c r="F7" s="3"/>
    </row>
    <row r="8" spans="1:6">
      <c r="A8" s="3" t="s">
        <v>237</v>
      </c>
      <c r="B8" s="8" t="s">
        <v>238</v>
      </c>
      <c r="C8" s="18"/>
      <c r="D8" s="18" t="s">
        <v>0</v>
      </c>
      <c r="E8" s="3"/>
      <c r="F8" s="3"/>
    </row>
    <row r="9" spans="1:6">
      <c r="A9" s="3" t="s">
        <v>62</v>
      </c>
      <c r="B9" s="8" t="s">
        <v>239</v>
      </c>
      <c r="C9" s="18"/>
      <c r="D9" s="18" t="s">
        <v>0</v>
      </c>
      <c r="E9" s="3"/>
      <c r="F9" s="3"/>
    </row>
    <row r="10" spans="1:6">
      <c r="A10" s="3" t="s">
        <v>72</v>
      </c>
      <c r="B10" s="8" t="s">
        <v>240</v>
      </c>
      <c r="C10" s="18"/>
      <c r="D10" s="18" t="s">
        <v>0</v>
      </c>
      <c r="E10" s="3"/>
      <c r="F10" s="3"/>
    </row>
    <row r="11" spans="1:6">
      <c r="A11" s="3" t="s">
        <v>0</v>
      </c>
      <c r="B11" s="8" t="s">
        <v>0</v>
      </c>
      <c r="C11" s="18" t="s">
        <v>0</v>
      </c>
      <c r="D11" s="18" t="s">
        <v>0</v>
      </c>
      <c r="E11" s="3" t="s">
        <v>0</v>
      </c>
      <c r="F11" s="3" t="s">
        <v>0</v>
      </c>
    </row>
    <row r="12" spans="1:6">
      <c r="A12" s="3" t="s">
        <v>0</v>
      </c>
      <c r="B12" s="8" t="s">
        <v>0</v>
      </c>
      <c r="C12" s="18" t="s">
        <v>0</v>
      </c>
      <c r="D12" s="18" t="s">
        <v>0</v>
      </c>
      <c r="E12" s="3" t="s">
        <v>0</v>
      </c>
      <c r="F12" s="3" t="s">
        <v>0</v>
      </c>
    </row>
    <row r="13" spans="1:6">
      <c r="A13" s="3" t="s">
        <v>0</v>
      </c>
      <c r="B13" s="8" t="s">
        <v>0</v>
      </c>
      <c r="C13" s="18" t="s">
        <v>0</v>
      </c>
      <c r="D13" s="18" t="s">
        <v>0</v>
      </c>
      <c r="E13" s="3" t="s">
        <v>0</v>
      </c>
      <c r="F13" s="3" t="s">
        <v>0</v>
      </c>
    </row>
    <row r="14" spans="1:6">
      <c r="A14" s="3" t="s">
        <v>0</v>
      </c>
      <c r="B14" s="8" t="s">
        <v>0</v>
      </c>
      <c r="C14" s="18" t="s">
        <v>0</v>
      </c>
      <c r="D14" s="18" t="s">
        <v>0</v>
      </c>
      <c r="E14" s="3" t="s">
        <v>0</v>
      </c>
      <c r="F14" s="3" t="s">
        <v>0</v>
      </c>
    </row>
    <row r="15" spans="1:6">
      <c r="A15" s="3" t="s">
        <v>0</v>
      </c>
      <c r="B15" s="8" t="s">
        <v>0</v>
      </c>
      <c r="C15" s="18" t="s">
        <v>0</v>
      </c>
      <c r="D15" s="18" t="s">
        <v>0</v>
      </c>
      <c r="E15" s="3" t="s">
        <v>0</v>
      </c>
      <c r="F15" s="3" t="s">
        <v>0</v>
      </c>
    </row>
    <row r="16" spans="1:6">
      <c r="A16" s="3" t="s">
        <v>0</v>
      </c>
      <c r="B16" s="8" t="s">
        <v>0</v>
      </c>
      <c r="C16" s="18" t="s">
        <v>0</v>
      </c>
      <c r="D16" s="18" t="s">
        <v>0</v>
      </c>
      <c r="E16" s="3" t="s">
        <v>0</v>
      </c>
      <c r="F16" s="3" t="s">
        <v>0</v>
      </c>
    </row>
    <row r="17" spans="1:6">
      <c r="A17" s="3" t="s">
        <v>0</v>
      </c>
      <c r="B17" s="8" t="s">
        <v>0</v>
      </c>
      <c r="C17" s="18" t="s">
        <v>0</v>
      </c>
      <c r="D17" s="18" t="s">
        <v>0</v>
      </c>
      <c r="E17" s="3" t="s">
        <v>0</v>
      </c>
      <c r="F17" s="3" t="s">
        <v>0</v>
      </c>
    </row>
    <row r="18" spans="1:6">
      <c r="A18" s="3" t="s">
        <v>0</v>
      </c>
      <c r="B18" s="8" t="s">
        <v>0</v>
      </c>
      <c r="C18" s="18" t="s">
        <v>0</v>
      </c>
      <c r="D18" s="18" t="s">
        <v>0</v>
      </c>
      <c r="E18" s="3" t="s">
        <v>0</v>
      </c>
      <c r="F18" s="3" t="s">
        <v>0</v>
      </c>
    </row>
    <row r="19" spans="1:6">
      <c r="A19" s="3" t="s">
        <v>0</v>
      </c>
      <c r="B19" s="8" t="s">
        <v>0</v>
      </c>
      <c r="C19" s="18" t="s">
        <v>0</v>
      </c>
      <c r="D19" s="18" t="s">
        <v>0</v>
      </c>
      <c r="E19" s="3" t="s">
        <v>0</v>
      </c>
      <c r="F19" s="3" t="s">
        <v>0</v>
      </c>
    </row>
    <row r="20" spans="1:6">
      <c r="A20" s="3" t="s">
        <v>0</v>
      </c>
      <c r="B20" s="8" t="s">
        <v>0</v>
      </c>
      <c r="C20" s="18" t="s">
        <v>0</v>
      </c>
      <c r="D20" s="18" t="s">
        <v>0</v>
      </c>
      <c r="E20" s="3" t="s">
        <v>0</v>
      </c>
      <c r="F20" s="3" t="s">
        <v>0</v>
      </c>
    </row>
    <row r="21" spans="1:6">
      <c r="A21" s="3" t="s">
        <v>0</v>
      </c>
      <c r="B21" s="8" t="s">
        <v>0</v>
      </c>
      <c r="C21" s="18" t="s">
        <v>0</v>
      </c>
      <c r="D21" s="18" t="s">
        <v>0</v>
      </c>
      <c r="E21" s="3" t="s">
        <v>0</v>
      </c>
      <c r="F21" s="3" t="s">
        <v>0</v>
      </c>
    </row>
    <row r="22" spans="1:6">
      <c r="A22" s="3" t="s">
        <v>0</v>
      </c>
      <c r="B22" s="8" t="s">
        <v>0</v>
      </c>
      <c r="C22" s="18" t="s">
        <v>0</v>
      </c>
      <c r="D22" s="18" t="s">
        <v>0</v>
      </c>
      <c r="E22" s="3" t="s">
        <v>0</v>
      </c>
      <c r="F22" s="3" t="s">
        <v>0</v>
      </c>
    </row>
    <row r="23" spans="1:6">
      <c r="A23" s="3" t="s">
        <v>0</v>
      </c>
      <c r="B23" s="8" t="s">
        <v>0</v>
      </c>
      <c r="C23" s="18" t="s">
        <v>0</v>
      </c>
      <c r="D23" s="18" t="s">
        <v>0</v>
      </c>
      <c r="E23" s="3" t="s">
        <v>0</v>
      </c>
      <c r="F23" s="3" t="s">
        <v>0</v>
      </c>
    </row>
    <row r="24" spans="1:6">
      <c r="A24" s="3" t="s">
        <v>121</v>
      </c>
      <c r="B24" s="3" t="s">
        <v>0</v>
      </c>
      <c r="C24" s="3">
        <f>SUM(C5:C23)</f>
        <v>0</v>
      </c>
      <c r="D24" s="3" t="s">
        <v>0</v>
      </c>
      <c r="E24" s="3" t="s">
        <v>41</v>
      </c>
      <c r="F24" s="3" t="s">
        <v>0</v>
      </c>
    </row>
  </sheetData>
  <mergeCells count="25">
    <mergeCell ref="A1:F1"/>
    <mergeCell ref="C2:E2"/>
    <mergeCell ref="B3:E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A24:B24"/>
    <mergeCell ref="E24:F24"/>
  </mergeCells>
  <pageMargins left="1.10208333333333" right="0.7" top="0.75" bottom="0.75" header="0.3" footer="0.3"/>
  <pageSetup paperSize="9" scale="13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112"/>
  <sheetViews>
    <sheetView view="pageBreakPreview" zoomScaleNormal="100" workbookViewId="0">
      <selection activeCell="D91" sqref="D91"/>
    </sheetView>
  </sheetViews>
  <sheetFormatPr defaultColWidth="9" defaultRowHeight="14" outlineLevelCol="4"/>
  <cols>
    <col min="1" max="1" width="13.3363636363636" customWidth="1"/>
    <col min="2" max="3" width="21.7818181818182" customWidth="1"/>
    <col min="4" max="4" width="22.4454545454545" customWidth="1"/>
    <col min="5" max="5" width="21.7818181818182" customWidth="1"/>
  </cols>
  <sheetData>
    <row r="1" ht="21.6" customHeight="1" spans="1:5">
      <c r="A1" s="10" t="s">
        <v>241</v>
      </c>
      <c r="B1" s="10" t="s">
        <v>0</v>
      </c>
      <c r="C1" s="10" t="s">
        <v>0</v>
      </c>
      <c r="D1" s="10" t="s">
        <v>0</v>
      </c>
      <c r="E1" s="10" t="s">
        <v>0</v>
      </c>
    </row>
    <row r="2" spans="1:5">
      <c r="A2" s="19"/>
      <c r="B2" s="19"/>
      <c r="C2" s="19"/>
      <c r="D2" s="19"/>
      <c r="E2" s="11" t="s">
        <v>97</v>
      </c>
    </row>
    <row r="3" spans="1:5">
      <c r="A3" s="20" t="s">
        <v>22</v>
      </c>
      <c r="B3" s="13" t="s">
        <v>481</v>
      </c>
      <c r="C3" s="13"/>
      <c r="D3" s="13"/>
      <c r="E3" s="12" t="s">
        <v>125</v>
      </c>
    </row>
    <row r="4" spans="1:5">
      <c r="A4" s="20" t="s">
        <v>126</v>
      </c>
      <c r="B4" s="13" t="s">
        <v>525</v>
      </c>
      <c r="C4" s="13"/>
      <c r="D4" s="13"/>
      <c r="E4" s="13" t="s">
        <v>347</v>
      </c>
    </row>
    <row r="5" spans="1:5">
      <c r="A5" s="20" t="s">
        <v>129</v>
      </c>
      <c r="B5" s="14" t="s">
        <v>526</v>
      </c>
      <c r="C5" s="14"/>
      <c r="D5" s="14"/>
      <c r="E5" s="21"/>
    </row>
    <row r="6" spans="1:5">
      <c r="A6" s="3" t="s">
        <v>30</v>
      </c>
      <c r="B6" s="3" t="s">
        <v>107</v>
      </c>
      <c r="C6" s="3" t="s">
        <v>243</v>
      </c>
      <c r="D6" s="3" t="s">
        <v>244</v>
      </c>
      <c r="E6" s="3" t="s">
        <v>200</v>
      </c>
    </row>
    <row r="7" spans="1:5">
      <c r="A7" s="3" t="s">
        <v>51</v>
      </c>
      <c r="B7" s="8" t="s">
        <v>234</v>
      </c>
      <c r="C7" s="3" t="s">
        <v>245</v>
      </c>
      <c r="D7" s="16">
        <f>ROUND('D1-1 分部分项工程量清单计价表【现有林改培‖GP】'!L6*0.1,2)*0</f>
        <v>0</v>
      </c>
      <c r="E7" s="8" t="s">
        <v>9</v>
      </c>
    </row>
    <row r="8" spans="1:5">
      <c r="A8" s="3" t="s">
        <v>0</v>
      </c>
      <c r="B8" s="8" t="s">
        <v>0</v>
      </c>
      <c r="C8" s="3" t="s">
        <v>0</v>
      </c>
      <c r="D8" s="18" t="s">
        <v>0</v>
      </c>
      <c r="E8" s="8" t="s">
        <v>0</v>
      </c>
    </row>
    <row r="9" spans="1:5">
      <c r="A9" s="3" t="s">
        <v>0</v>
      </c>
      <c r="B9" s="8" t="s">
        <v>0</v>
      </c>
      <c r="C9" s="3" t="s">
        <v>0</v>
      </c>
      <c r="D9" s="18" t="s">
        <v>0</v>
      </c>
      <c r="E9" s="8" t="s">
        <v>0</v>
      </c>
    </row>
    <row r="10" spans="1:5">
      <c r="A10" s="3" t="s">
        <v>0</v>
      </c>
      <c r="B10" s="8" t="s">
        <v>0</v>
      </c>
      <c r="C10" s="3" t="s">
        <v>0</v>
      </c>
      <c r="D10" s="18" t="s">
        <v>0</v>
      </c>
      <c r="E10" s="8" t="s">
        <v>0</v>
      </c>
    </row>
    <row r="11" spans="1:5">
      <c r="A11" s="3" t="s">
        <v>0</v>
      </c>
      <c r="B11" s="8" t="s">
        <v>0</v>
      </c>
      <c r="C11" s="3" t="s">
        <v>0</v>
      </c>
      <c r="D11" s="18" t="s">
        <v>0</v>
      </c>
      <c r="E11" s="8" t="s">
        <v>0</v>
      </c>
    </row>
    <row r="12" spans="1:5">
      <c r="A12" s="3" t="s">
        <v>0</v>
      </c>
      <c r="B12" s="8" t="s">
        <v>0</v>
      </c>
      <c r="C12" s="3" t="s">
        <v>0</v>
      </c>
      <c r="D12" s="18" t="s">
        <v>0</v>
      </c>
      <c r="E12" s="8" t="s">
        <v>0</v>
      </c>
    </row>
    <row r="13" spans="1:5">
      <c r="A13" s="3" t="s">
        <v>0</v>
      </c>
      <c r="B13" s="8" t="s">
        <v>0</v>
      </c>
      <c r="C13" s="3" t="s">
        <v>0</v>
      </c>
      <c r="D13" s="18" t="s">
        <v>0</v>
      </c>
      <c r="E13" s="8" t="s">
        <v>0</v>
      </c>
    </row>
    <row r="14" spans="1:5">
      <c r="A14" s="3" t="s">
        <v>0</v>
      </c>
      <c r="B14" s="8" t="s">
        <v>0</v>
      </c>
      <c r="C14" s="3" t="s">
        <v>0</v>
      </c>
      <c r="D14" s="18" t="s">
        <v>0</v>
      </c>
      <c r="E14" s="8" t="s">
        <v>0</v>
      </c>
    </row>
    <row r="15" spans="1:5">
      <c r="A15" s="3" t="s">
        <v>0</v>
      </c>
      <c r="B15" s="8" t="s">
        <v>0</v>
      </c>
      <c r="C15" s="3" t="s">
        <v>0</v>
      </c>
      <c r="D15" s="18" t="s">
        <v>0</v>
      </c>
      <c r="E15" s="8" t="s">
        <v>0</v>
      </c>
    </row>
    <row r="16" spans="1:5">
      <c r="A16" s="3" t="s">
        <v>0</v>
      </c>
      <c r="B16" s="8" t="s">
        <v>0</v>
      </c>
      <c r="C16" s="3" t="s">
        <v>0</v>
      </c>
      <c r="D16" s="18" t="s">
        <v>0</v>
      </c>
      <c r="E16" s="8" t="s">
        <v>0</v>
      </c>
    </row>
    <row r="17" spans="1:5">
      <c r="A17" s="3" t="s">
        <v>0</v>
      </c>
      <c r="B17" s="8" t="s">
        <v>0</v>
      </c>
      <c r="C17" s="3" t="s">
        <v>0</v>
      </c>
      <c r="D17" s="18" t="s">
        <v>0</v>
      </c>
      <c r="E17" s="8" t="s">
        <v>0</v>
      </c>
    </row>
    <row r="18" spans="1:5">
      <c r="A18" s="3" t="s">
        <v>0</v>
      </c>
      <c r="B18" s="8" t="s">
        <v>0</v>
      </c>
      <c r="C18" s="3" t="s">
        <v>0</v>
      </c>
      <c r="D18" s="18" t="s">
        <v>0</v>
      </c>
      <c r="E18" s="8" t="s">
        <v>0</v>
      </c>
    </row>
    <row r="19" spans="1:5">
      <c r="A19" s="3" t="s">
        <v>0</v>
      </c>
      <c r="B19" s="8" t="s">
        <v>0</v>
      </c>
      <c r="C19" s="3" t="s">
        <v>0</v>
      </c>
      <c r="D19" s="18" t="s">
        <v>0</v>
      </c>
      <c r="E19" s="8" t="s">
        <v>0</v>
      </c>
    </row>
    <row r="20" spans="1:5">
      <c r="A20" s="3" t="s">
        <v>0</v>
      </c>
      <c r="B20" s="8" t="s">
        <v>0</v>
      </c>
      <c r="C20" s="3" t="s">
        <v>0</v>
      </c>
      <c r="D20" s="18" t="s">
        <v>0</v>
      </c>
      <c r="E20" s="8" t="s">
        <v>0</v>
      </c>
    </row>
    <row r="21" spans="1:5">
      <c r="A21" s="3" t="s">
        <v>0</v>
      </c>
      <c r="B21" s="8" t="s">
        <v>0</v>
      </c>
      <c r="C21" s="3" t="s">
        <v>0</v>
      </c>
      <c r="D21" s="18" t="s">
        <v>0</v>
      </c>
      <c r="E21" s="8" t="s">
        <v>0</v>
      </c>
    </row>
    <row r="22" spans="1:5">
      <c r="A22" s="3" t="s">
        <v>0</v>
      </c>
      <c r="B22" s="8" t="s">
        <v>0</v>
      </c>
      <c r="C22" s="3" t="s">
        <v>0</v>
      </c>
      <c r="D22" s="18" t="s">
        <v>0</v>
      </c>
      <c r="E22" s="8" t="s">
        <v>0</v>
      </c>
    </row>
    <row r="23" spans="1:5">
      <c r="A23" s="3" t="s">
        <v>0</v>
      </c>
      <c r="B23" s="8" t="s">
        <v>0</v>
      </c>
      <c r="C23" s="3" t="s">
        <v>0</v>
      </c>
      <c r="D23" s="18" t="s">
        <v>0</v>
      </c>
      <c r="E23" s="8" t="s">
        <v>0</v>
      </c>
    </row>
    <row r="24" spans="1:5">
      <c r="A24" s="3" t="s">
        <v>0</v>
      </c>
      <c r="B24" s="8" t="s">
        <v>0</v>
      </c>
      <c r="C24" s="3" t="s">
        <v>0</v>
      </c>
      <c r="D24" s="18" t="s">
        <v>0</v>
      </c>
      <c r="E24" s="8" t="s">
        <v>0</v>
      </c>
    </row>
    <row r="25" spans="1:5">
      <c r="A25" s="3" t="s">
        <v>0</v>
      </c>
      <c r="B25" s="8" t="s">
        <v>0</v>
      </c>
      <c r="C25" s="3" t="s">
        <v>0</v>
      </c>
      <c r="D25" s="18" t="s">
        <v>0</v>
      </c>
      <c r="E25" s="8" t="s">
        <v>0</v>
      </c>
    </row>
    <row r="26" spans="1:5">
      <c r="A26" s="3" t="s">
        <v>121</v>
      </c>
      <c r="B26" s="3" t="s">
        <v>0</v>
      </c>
      <c r="C26" s="3" t="s">
        <v>0</v>
      </c>
      <c r="D26" s="3">
        <f>SUM(D7:D25)</f>
        <v>0</v>
      </c>
      <c r="E26" s="3" t="s">
        <v>41</v>
      </c>
    </row>
    <row r="27" spans="1:5">
      <c r="A27" s="22"/>
      <c r="B27" s="22"/>
      <c r="C27" s="22"/>
      <c r="D27" s="22"/>
      <c r="E27" s="22"/>
    </row>
    <row r="28" spans="1:5">
      <c r="A28" s="23" t="s">
        <v>246</v>
      </c>
      <c r="B28" s="23" t="s">
        <v>0</v>
      </c>
      <c r="C28" s="23" t="s">
        <v>0</v>
      </c>
      <c r="D28" s="23" t="s">
        <v>0</v>
      </c>
      <c r="E28" s="23" t="s">
        <v>0</v>
      </c>
    </row>
    <row r="29" ht="21" spans="1:5">
      <c r="A29" s="10" t="s">
        <v>241</v>
      </c>
      <c r="B29" s="10" t="s">
        <v>0</v>
      </c>
      <c r="C29" s="10" t="s">
        <v>0</v>
      </c>
      <c r="D29" s="10" t="s">
        <v>0</v>
      </c>
      <c r="E29" s="10" t="s">
        <v>0</v>
      </c>
    </row>
    <row r="30" spans="1:5">
      <c r="A30" s="19"/>
      <c r="B30" s="19"/>
      <c r="C30" s="19"/>
      <c r="D30" s="19"/>
      <c r="E30" s="11" t="s">
        <v>99</v>
      </c>
    </row>
    <row r="31" spans="1:5">
      <c r="A31" s="20" t="s">
        <v>22</v>
      </c>
      <c r="B31" s="13" t="s">
        <v>481</v>
      </c>
      <c r="C31" s="13"/>
      <c r="D31" s="13"/>
      <c r="E31" s="12" t="s">
        <v>125</v>
      </c>
    </row>
    <row r="32" spans="1:5">
      <c r="A32" s="20" t="s">
        <v>126</v>
      </c>
      <c r="B32" s="13" t="s">
        <v>527</v>
      </c>
      <c r="C32" s="13"/>
      <c r="D32" s="13"/>
      <c r="E32" s="13" t="s">
        <v>360</v>
      </c>
    </row>
    <row r="33" spans="1:5">
      <c r="A33" s="20" t="s">
        <v>129</v>
      </c>
      <c r="B33" s="14" t="s">
        <v>528</v>
      </c>
      <c r="C33" s="14"/>
      <c r="D33" s="14"/>
      <c r="E33" s="21"/>
    </row>
    <row r="34" spans="1:5">
      <c r="A34" s="3" t="s">
        <v>30</v>
      </c>
      <c r="B34" s="3" t="s">
        <v>107</v>
      </c>
      <c r="C34" s="3" t="s">
        <v>243</v>
      </c>
      <c r="D34" s="3" t="s">
        <v>244</v>
      </c>
      <c r="E34" s="3" t="s">
        <v>200</v>
      </c>
    </row>
    <row r="35" spans="1:5">
      <c r="A35" s="3" t="s">
        <v>51</v>
      </c>
      <c r="B35" s="8" t="s">
        <v>234</v>
      </c>
      <c r="C35" s="3" t="s">
        <v>245</v>
      </c>
      <c r="D35" s="16">
        <f>ROUND('D1-1 分部分项工程量清单计价表【现有林改培‖GP】'!L7*0.1,2)*0</f>
        <v>0</v>
      </c>
      <c r="E35" s="8" t="s">
        <v>9</v>
      </c>
    </row>
    <row r="36" spans="1:5">
      <c r="A36" s="3" t="s">
        <v>0</v>
      </c>
      <c r="B36" s="8" t="s">
        <v>0</v>
      </c>
      <c r="C36" s="3" t="s">
        <v>0</v>
      </c>
      <c r="D36" s="18" t="s">
        <v>0</v>
      </c>
      <c r="E36" s="8" t="s">
        <v>0</v>
      </c>
    </row>
    <row r="37" spans="1:5">
      <c r="A37" s="3" t="s">
        <v>0</v>
      </c>
      <c r="B37" s="8" t="s">
        <v>0</v>
      </c>
      <c r="C37" s="3" t="s">
        <v>0</v>
      </c>
      <c r="D37" s="18" t="s">
        <v>0</v>
      </c>
      <c r="E37" s="8" t="s">
        <v>0</v>
      </c>
    </row>
    <row r="38" spans="1:5">
      <c r="A38" s="3" t="s">
        <v>0</v>
      </c>
      <c r="B38" s="8" t="s">
        <v>0</v>
      </c>
      <c r="C38" s="3" t="s">
        <v>0</v>
      </c>
      <c r="D38" s="18" t="s">
        <v>0</v>
      </c>
      <c r="E38" s="8" t="s">
        <v>0</v>
      </c>
    </row>
    <row r="39" spans="1:5">
      <c r="A39" s="3" t="s">
        <v>0</v>
      </c>
      <c r="B39" s="8" t="s">
        <v>0</v>
      </c>
      <c r="C39" s="3" t="s">
        <v>0</v>
      </c>
      <c r="D39" s="18" t="s">
        <v>0</v>
      </c>
      <c r="E39" s="8" t="s">
        <v>0</v>
      </c>
    </row>
    <row r="40" spans="1:5">
      <c r="A40" s="3" t="s">
        <v>0</v>
      </c>
      <c r="B40" s="8" t="s">
        <v>0</v>
      </c>
      <c r="C40" s="3" t="s">
        <v>0</v>
      </c>
      <c r="D40" s="18" t="s">
        <v>0</v>
      </c>
      <c r="E40" s="8" t="s">
        <v>0</v>
      </c>
    </row>
    <row r="41" spans="1:5">
      <c r="A41" s="3" t="s">
        <v>0</v>
      </c>
      <c r="B41" s="8" t="s">
        <v>0</v>
      </c>
      <c r="C41" s="3" t="s">
        <v>0</v>
      </c>
      <c r="D41" s="18" t="s">
        <v>0</v>
      </c>
      <c r="E41" s="8" t="s">
        <v>0</v>
      </c>
    </row>
    <row r="42" spans="1:5">
      <c r="A42" s="3" t="s">
        <v>0</v>
      </c>
      <c r="B42" s="8" t="s">
        <v>0</v>
      </c>
      <c r="C42" s="3" t="s">
        <v>0</v>
      </c>
      <c r="D42" s="18" t="s">
        <v>0</v>
      </c>
      <c r="E42" s="8" t="s">
        <v>0</v>
      </c>
    </row>
    <row r="43" spans="1:5">
      <c r="A43" s="3" t="s">
        <v>0</v>
      </c>
      <c r="B43" s="8" t="s">
        <v>0</v>
      </c>
      <c r="C43" s="3" t="s">
        <v>0</v>
      </c>
      <c r="D43" s="18" t="s">
        <v>0</v>
      </c>
      <c r="E43" s="8" t="s">
        <v>0</v>
      </c>
    </row>
    <row r="44" spans="1:5">
      <c r="A44" s="3" t="s">
        <v>0</v>
      </c>
      <c r="B44" s="8" t="s">
        <v>0</v>
      </c>
      <c r="C44" s="3" t="s">
        <v>0</v>
      </c>
      <c r="D44" s="18" t="s">
        <v>0</v>
      </c>
      <c r="E44" s="8" t="s">
        <v>0</v>
      </c>
    </row>
    <row r="45" spans="1:5">
      <c r="A45" s="3" t="s">
        <v>0</v>
      </c>
      <c r="B45" s="8" t="s">
        <v>0</v>
      </c>
      <c r="C45" s="3" t="s">
        <v>0</v>
      </c>
      <c r="D45" s="18" t="s">
        <v>0</v>
      </c>
      <c r="E45" s="8" t="s">
        <v>0</v>
      </c>
    </row>
    <row r="46" spans="1:5">
      <c r="A46" s="3" t="s">
        <v>0</v>
      </c>
      <c r="B46" s="8" t="s">
        <v>0</v>
      </c>
      <c r="C46" s="3" t="s">
        <v>0</v>
      </c>
      <c r="D46" s="18" t="s">
        <v>0</v>
      </c>
      <c r="E46" s="8" t="s">
        <v>0</v>
      </c>
    </row>
    <row r="47" spans="1:5">
      <c r="A47" s="3" t="s">
        <v>0</v>
      </c>
      <c r="B47" s="8" t="s">
        <v>0</v>
      </c>
      <c r="C47" s="3" t="s">
        <v>0</v>
      </c>
      <c r="D47" s="18" t="s">
        <v>0</v>
      </c>
      <c r="E47" s="8" t="s">
        <v>0</v>
      </c>
    </row>
    <row r="48" spans="1:5">
      <c r="A48" s="3" t="s">
        <v>0</v>
      </c>
      <c r="B48" s="8" t="s">
        <v>0</v>
      </c>
      <c r="C48" s="3" t="s">
        <v>0</v>
      </c>
      <c r="D48" s="18" t="s">
        <v>0</v>
      </c>
      <c r="E48" s="8" t="s">
        <v>0</v>
      </c>
    </row>
    <row r="49" spans="1:5">
      <c r="A49" s="3" t="s">
        <v>0</v>
      </c>
      <c r="B49" s="8" t="s">
        <v>0</v>
      </c>
      <c r="C49" s="3" t="s">
        <v>0</v>
      </c>
      <c r="D49" s="18" t="s">
        <v>0</v>
      </c>
      <c r="E49" s="8" t="s">
        <v>0</v>
      </c>
    </row>
    <row r="50" spans="1:5">
      <c r="A50" s="3" t="s">
        <v>0</v>
      </c>
      <c r="B50" s="8" t="s">
        <v>0</v>
      </c>
      <c r="C50" s="3" t="s">
        <v>0</v>
      </c>
      <c r="D50" s="18" t="s">
        <v>0</v>
      </c>
      <c r="E50" s="8" t="s">
        <v>0</v>
      </c>
    </row>
    <row r="51" spans="1:5">
      <c r="A51" s="3" t="s">
        <v>0</v>
      </c>
      <c r="B51" s="8" t="s">
        <v>0</v>
      </c>
      <c r="C51" s="3" t="s">
        <v>0</v>
      </c>
      <c r="D51" s="18" t="s">
        <v>0</v>
      </c>
      <c r="E51" s="8" t="s">
        <v>0</v>
      </c>
    </row>
    <row r="52" spans="1:5">
      <c r="A52" s="3" t="s">
        <v>0</v>
      </c>
      <c r="B52" s="8" t="s">
        <v>0</v>
      </c>
      <c r="C52" s="3" t="s">
        <v>0</v>
      </c>
      <c r="D52" s="18" t="s">
        <v>0</v>
      </c>
      <c r="E52" s="8" t="s">
        <v>0</v>
      </c>
    </row>
    <row r="53" spans="1:5">
      <c r="A53" s="3" t="s">
        <v>0</v>
      </c>
      <c r="B53" s="8" t="s">
        <v>0</v>
      </c>
      <c r="C53" s="3" t="s">
        <v>0</v>
      </c>
      <c r="D53" s="18" t="s">
        <v>0</v>
      </c>
      <c r="E53" s="8" t="s">
        <v>0</v>
      </c>
    </row>
    <row r="54" spans="1:5">
      <c r="A54" s="3" t="s">
        <v>121</v>
      </c>
      <c r="B54" s="3" t="s">
        <v>0</v>
      </c>
      <c r="C54" s="3" t="s">
        <v>0</v>
      </c>
      <c r="D54" s="3">
        <f>SUM(D35:D53)</f>
        <v>0</v>
      </c>
      <c r="E54" s="3" t="s">
        <v>41</v>
      </c>
    </row>
    <row r="55" spans="1:5">
      <c r="A55" s="22"/>
      <c r="B55" s="22"/>
      <c r="C55" s="22"/>
      <c r="D55" s="22"/>
      <c r="E55" s="22"/>
    </row>
    <row r="56" spans="1:5">
      <c r="A56" s="23" t="s">
        <v>246</v>
      </c>
      <c r="B56" s="23" t="s">
        <v>0</v>
      </c>
      <c r="C56" s="23" t="s">
        <v>0</v>
      </c>
      <c r="D56" s="23" t="s">
        <v>0</v>
      </c>
      <c r="E56" s="23" t="s">
        <v>0</v>
      </c>
    </row>
    <row r="57" ht="21" spans="1:5">
      <c r="A57" s="10" t="s">
        <v>241</v>
      </c>
      <c r="B57" s="10" t="s">
        <v>0</v>
      </c>
      <c r="C57" s="10" t="s">
        <v>0</v>
      </c>
      <c r="D57" s="10" t="s">
        <v>0</v>
      </c>
      <c r="E57" s="10" t="s">
        <v>0</v>
      </c>
    </row>
    <row r="58" spans="1:5">
      <c r="A58" s="19"/>
      <c r="B58" s="19"/>
      <c r="C58" s="19"/>
      <c r="D58" s="19"/>
      <c r="E58" s="11" t="s">
        <v>101</v>
      </c>
    </row>
    <row r="59" spans="1:5">
      <c r="A59" s="20" t="s">
        <v>22</v>
      </c>
      <c r="B59" s="13" t="s">
        <v>481</v>
      </c>
      <c r="C59" s="13"/>
      <c r="D59" s="13"/>
      <c r="E59" s="12" t="s">
        <v>125</v>
      </c>
    </row>
    <row r="60" spans="1:5">
      <c r="A60" s="20" t="s">
        <v>126</v>
      </c>
      <c r="B60" s="13" t="s">
        <v>419</v>
      </c>
      <c r="C60" s="13"/>
      <c r="D60" s="13"/>
      <c r="E60" s="13" t="s">
        <v>372</v>
      </c>
    </row>
    <row r="61" spans="1:5">
      <c r="A61" s="20" t="s">
        <v>129</v>
      </c>
      <c r="B61" s="14" t="s">
        <v>529</v>
      </c>
      <c r="C61" s="14"/>
      <c r="D61" s="14"/>
      <c r="E61" s="21"/>
    </row>
    <row r="62" spans="1:5">
      <c r="A62" s="3" t="s">
        <v>30</v>
      </c>
      <c r="B62" s="3" t="s">
        <v>107</v>
      </c>
      <c r="C62" s="3" t="s">
        <v>243</v>
      </c>
      <c r="D62" s="3" t="s">
        <v>244</v>
      </c>
      <c r="E62" s="3" t="s">
        <v>200</v>
      </c>
    </row>
    <row r="63" spans="1:5">
      <c r="A63" s="3" t="s">
        <v>51</v>
      </c>
      <c r="B63" s="8" t="s">
        <v>234</v>
      </c>
      <c r="C63" s="3" t="s">
        <v>245</v>
      </c>
      <c r="D63" s="16">
        <f>ROUND('D1-1 分部分项工程量清单计价表【现有林改培‖GP】'!L8*0.1,2)*0</f>
        <v>0</v>
      </c>
      <c r="E63" s="8" t="s">
        <v>9</v>
      </c>
    </row>
    <row r="64" spans="1:5">
      <c r="A64" s="3" t="s">
        <v>0</v>
      </c>
      <c r="B64" s="8" t="s">
        <v>0</v>
      </c>
      <c r="C64" s="3" t="s">
        <v>0</v>
      </c>
      <c r="D64" s="18" t="s">
        <v>0</v>
      </c>
      <c r="E64" s="8" t="s">
        <v>0</v>
      </c>
    </row>
    <row r="65" spans="1:5">
      <c r="A65" s="3" t="s">
        <v>0</v>
      </c>
      <c r="B65" s="8" t="s">
        <v>0</v>
      </c>
      <c r="C65" s="3" t="s">
        <v>0</v>
      </c>
      <c r="D65" s="18" t="s">
        <v>0</v>
      </c>
      <c r="E65" s="8" t="s">
        <v>0</v>
      </c>
    </row>
    <row r="66" spans="1:5">
      <c r="A66" s="3" t="s">
        <v>0</v>
      </c>
      <c r="B66" s="8" t="s">
        <v>0</v>
      </c>
      <c r="C66" s="3" t="s">
        <v>0</v>
      </c>
      <c r="D66" s="18" t="s">
        <v>0</v>
      </c>
      <c r="E66" s="8" t="s">
        <v>0</v>
      </c>
    </row>
    <row r="67" spans="1:5">
      <c r="A67" s="3" t="s">
        <v>0</v>
      </c>
      <c r="B67" s="8" t="s">
        <v>0</v>
      </c>
      <c r="C67" s="3" t="s">
        <v>0</v>
      </c>
      <c r="D67" s="18" t="s">
        <v>0</v>
      </c>
      <c r="E67" s="8" t="s">
        <v>0</v>
      </c>
    </row>
    <row r="68" spans="1:5">
      <c r="A68" s="3" t="s">
        <v>0</v>
      </c>
      <c r="B68" s="8" t="s">
        <v>0</v>
      </c>
      <c r="C68" s="3" t="s">
        <v>0</v>
      </c>
      <c r="D68" s="18" t="s">
        <v>0</v>
      </c>
      <c r="E68" s="8" t="s">
        <v>0</v>
      </c>
    </row>
    <row r="69" spans="1:5">
      <c r="A69" s="3" t="s">
        <v>0</v>
      </c>
      <c r="B69" s="8" t="s">
        <v>0</v>
      </c>
      <c r="C69" s="3" t="s">
        <v>0</v>
      </c>
      <c r="D69" s="18" t="s">
        <v>0</v>
      </c>
      <c r="E69" s="8" t="s">
        <v>0</v>
      </c>
    </row>
    <row r="70" spans="1:5">
      <c r="A70" s="3" t="s">
        <v>0</v>
      </c>
      <c r="B70" s="8" t="s">
        <v>0</v>
      </c>
      <c r="C70" s="3" t="s">
        <v>0</v>
      </c>
      <c r="D70" s="18" t="s">
        <v>0</v>
      </c>
      <c r="E70" s="8" t="s">
        <v>0</v>
      </c>
    </row>
    <row r="71" spans="1:5">
      <c r="A71" s="3" t="s">
        <v>0</v>
      </c>
      <c r="B71" s="8" t="s">
        <v>0</v>
      </c>
      <c r="C71" s="3" t="s">
        <v>0</v>
      </c>
      <c r="D71" s="18" t="s">
        <v>0</v>
      </c>
      <c r="E71" s="8" t="s">
        <v>0</v>
      </c>
    </row>
    <row r="72" spans="1:5">
      <c r="A72" s="3" t="s">
        <v>0</v>
      </c>
      <c r="B72" s="8" t="s">
        <v>0</v>
      </c>
      <c r="C72" s="3" t="s">
        <v>0</v>
      </c>
      <c r="D72" s="18" t="s">
        <v>0</v>
      </c>
      <c r="E72" s="8" t="s">
        <v>0</v>
      </c>
    </row>
    <row r="73" spans="1:5">
      <c r="A73" s="3" t="s">
        <v>0</v>
      </c>
      <c r="B73" s="8" t="s">
        <v>0</v>
      </c>
      <c r="C73" s="3" t="s">
        <v>0</v>
      </c>
      <c r="D73" s="18" t="s">
        <v>0</v>
      </c>
      <c r="E73" s="8" t="s">
        <v>0</v>
      </c>
    </row>
    <row r="74" spans="1:5">
      <c r="A74" s="3" t="s">
        <v>0</v>
      </c>
      <c r="B74" s="8" t="s">
        <v>0</v>
      </c>
      <c r="C74" s="3" t="s">
        <v>0</v>
      </c>
      <c r="D74" s="18" t="s">
        <v>0</v>
      </c>
      <c r="E74" s="8" t="s">
        <v>0</v>
      </c>
    </row>
    <row r="75" spans="1:5">
      <c r="A75" s="3" t="s">
        <v>0</v>
      </c>
      <c r="B75" s="8" t="s">
        <v>0</v>
      </c>
      <c r="C75" s="3" t="s">
        <v>0</v>
      </c>
      <c r="D75" s="18" t="s">
        <v>0</v>
      </c>
      <c r="E75" s="8" t="s">
        <v>0</v>
      </c>
    </row>
    <row r="76" spans="1:5">
      <c r="A76" s="3" t="s">
        <v>0</v>
      </c>
      <c r="B76" s="8" t="s">
        <v>0</v>
      </c>
      <c r="C76" s="3" t="s">
        <v>0</v>
      </c>
      <c r="D76" s="18" t="s">
        <v>0</v>
      </c>
      <c r="E76" s="8" t="s">
        <v>0</v>
      </c>
    </row>
    <row r="77" spans="1:5">
      <c r="A77" s="3" t="s">
        <v>0</v>
      </c>
      <c r="B77" s="8" t="s">
        <v>0</v>
      </c>
      <c r="C77" s="3" t="s">
        <v>0</v>
      </c>
      <c r="D77" s="18" t="s">
        <v>0</v>
      </c>
      <c r="E77" s="8" t="s">
        <v>0</v>
      </c>
    </row>
    <row r="78" spans="1:5">
      <c r="A78" s="3" t="s">
        <v>0</v>
      </c>
      <c r="B78" s="8" t="s">
        <v>0</v>
      </c>
      <c r="C78" s="3" t="s">
        <v>0</v>
      </c>
      <c r="D78" s="18" t="s">
        <v>0</v>
      </c>
      <c r="E78" s="8" t="s">
        <v>0</v>
      </c>
    </row>
    <row r="79" spans="1:5">
      <c r="A79" s="3" t="s">
        <v>0</v>
      </c>
      <c r="B79" s="8" t="s">
        <v>0</v>
      </c>
      <c r="C79" s="3" t="s">
        <v>0</v>
      </c>
      <c r="D79" s="18" t="s">
        <v>0</v>
      </c>
      <c r="E79" s="8" t="s">
        <v>0</v>
      </c>
    </row>
    <row r="80" spans="1:5">
      <c r="A80" s="3" t="s">
        <v>0</v>
      </c>
      <c r="B80" s="8" t="s">
        <v>0</v>
      </c>
      <c r="C80" s="3" t="s">
        <v>0</v>
      </c>
      <c r="D80" s="18" t="s">
        <v>0</v>
      </c>
      <c r="E80" s="8" t="s">
        <v>0</v>
      </c>
    </row>
    <row r="81" spans="1:5">
      <c r="A81" s="3" t="s">
        <v>0</v>
      </c>
      <c r="B81" s="8" t="s">
        <v>0</v>
      </c>
      <c r="C81" s="3" t="s">
        <v>0</v>
      </c>
      <c r="D81" s="18" t="s">
        <v>0</v>
      </c>
      <c r="E81" s="8" t="s">
        <v>0</v>
      </c>
    </row>
    <row r="82" spans="1:5">
      <c r="A82" s="3" t="s">
        <v>121</v>
      </c>
      <c r="B82" s="3" t="s">
        <v>0</v>
      </c>
      <c r="C82" s="3" t="s">
        <v>0</v>
      </c>
      <c r="D82" s="3">
        <f>SUM(D63:D81)</f>
        <v>0</v>
      </c>
      <c r="E82" s="3" t="s">
        <v>41</v>
      </c>
    </row>
    <row r="83" spans="1:5">
      <c r="A83" s="22"/>
      <c r="B83" s="22"/>
      <c r="C83" s="22"/>
      <c r="D83" s="22"/>
      <c r="E83" s="22"/>
    </row>
    <row r="84" spans="1:5">
      <c r="A84" s="23" t="s">
        <v>246</v>
      </c>
      <c r="B84" s="23" t="s">
        <v>0</v>
      </c>
      <c r="C84" s="23" t="s">
        <v>0</v>
      </c>
      <c r="D84" s="23" t="s">
        <v>0</v>
      </c>
      <c r="E84" s="23" t="s">
        <v>0</v>
      </c>
    </row>
    <row r="85" ht="21" spans="1:5">
      <c r="A85" s="10" t="s">
        <v>241</v>
      </c>
      <c r="B85" s="10" t="s">
        <v>0</v>
      </c>
      <c r="C85" s="10" t="s">
        <v>0</v>
      </c>
      <c r="D85" s="10" t="s">
        <v>0</v>
      </c>
      <c r="E85" s="10" t="s">
        <v>0</v>
      </c>
    </row>
    <row r="86" spans="1:5">
      <c r="A86" s="19"/>
      <c r="B86" s="19"/>
      <c r="C86" s="19"/>
      <c r="D86" s="19"/>
      <c r="E86" s="11" t="s">
        <v>103</v>
      </c>
    </row>
    <row r="87" spans="1:5">
      <c r="A87" s="20" t="s">
        <v>22</v>
      </c>
      <c r="B87" s="13" t="s">
        <v>481</v>
      </c>
      <c r="C87" s="13"/>
      <c r="D87" s="13"/>
      <c r="E87" s="12" t="s">
        <v>125</v>
      </c>
    </row>
    <row r="88" spans="1:5">
      <c r="A88" s="20" t="s">
        <v>126</v>
      </c>
      <c r="B88" s="13" t="s">
        <v>343</v>
      </c>
      <c r="C88" s="13"/>
      <c r="D88" s="13"/>
      <c r="E88" s="13" t="s">
        <v>384</v>
      </c>
    </row>
    <row r="89" spans="1:5">
      <c r="A89" s="20" t="s">
        <v>129</v>
      </c>
      <c r="B89" s="14" t="s">
        <v>530</v>
      </c>
      <c r="C89" s="14"/>
      <c r="D89" s="14"/>
      <c r="E89" s="21"/>
    </row>
    <row r="90" spans="1:5">
      <c r="A90" s="3" t="s">
        <v>30</v>
      </c>
      <c r="B90" s="3" t="s">
        <v>107</v>
      </c>
      <c r="C90" s="3" t="s">
        <v>243</v>
      </c>
      <c r="D90" s="3" t="s">
        <v>244</v>
      </c>
      <c r="E90" s="3" t="s">
        <v>200</v>
      </c>
    </row>
    <row r="91" spans="1:5">
      <c r="A91" s="3" t="s">
        <v>51</v>
      </c>
      <c r="B91" s="8" t="s">
        <v>234</v>
      </c>
      <c r="C91" s="3" t="s">
        <v>245</v>
      </c>
      <c r="D91" s="16">
        <f>ROUND('D1-1 分部分项工程量清单计价表【现有林改培‖GP】'!L9*0.1,2)*0</f>
        <v>0</v>
      </c>
      <c r="E91" s="8" t="s">
        <v>9</v>
      </c>
    </row>
    <row r="92" spans="1:5">
      <c r="A92" s="3" t="s">
        <v>0</v>
      </c>
      <c r="B92" s="8" t="s">
        <v>0</v>
      </c>
      <c r="C92" s="3" t="s">
        <v>0</v>
      </c>
      <c r="D92" s="18" t="s">
        <v>0</v>
      </c>
      <c r="E92" s="8" t="s">
        <v>0</v>
      </c>
    </row>
    <row r="93" spans="1:5">
      <c r="A93" s="3" t="s">
        <v>0</v>
      </c>
      <c r="B93" s="8" t="s">
        <v>0</v>
      </c>
      <c r="C93" s="3" t="s">
        <v>0</v>
      </c>
      <c r="D93" s="18" t="s">
        <v>0</v>
      </c>
      <c r="E93" s="8" t="s">
        <v>0</v>
      </c>
    </row>
    <row r="94" spans="1:5">
      <c r="A94" s="3" t="s">
        <v>0</v>
      </c>
      <c r="B94" s="8" t="s">
        <v>0</v>
      </c>
      <c r="C94" s="3" t="s">
        <v>0</v>
      </c>
      <c r="D94" s="18" t="s">
        <v>0</v>
      </c>
      <c r="E94" s="8" t="s">
        <v>0</v>
      </c>
    </row>
    <row r="95" spans="1:5">
      <c r="A95" s="3" t="s">
        <v>0</v>
      </c>
      <c r="B95" s="8" t="s">
        <v>0</v>
      </c>
      <c r="C95" s="3" t="s">
        <v>0</v>
      </c>
      <c r="D95" s="18" t="s">
        <v>0</v>
      </c>
      <c r="E95" s="8" t="s">
        <v>0</v>
      </c>
    </row>
    <row r="96" spans="1:5">
      <c r="A96" s="3" t="s">
        <v>0</v>
      </c>
      <c r="B96" s="8" t="s">
        <v>0</v>
      </c>
      <c r="C96" s="3" t="s">
        <v>0</v>
      </c>
      <c r="D96" s="18" t="s">
        <v>0</v>
      </c>
      <c r="E96" s="8" t="s">
        <v>0</v>
      </c>
    </row>
    <row r="97" spans="1:5">
      <c r="A97" s="3" t="s">
        <v>0</v>
      </c>
      <c r="B97" s="8" t="s">
        <v>0</v>
      </c>
      <c r="C97" s="3" t="s">
        <v>0</v>
      </c>
      <c r="D97" s="18" t="s">
        <v>0</v>
      </c>
      <c r="E97" s="8" t="s">
        <v>0</v>
      </c>
    </row>
    <row r="98" spans="1:5">
      <c r="A98" s="3" t="s">
        <v>0</v>
      </c>
      <c r="B98" s="8" t="s">
        <v>0</v>
      </c>
      <c r="C98" s="3" t="s">
        <v>0</v>
      </c>
      <c r="D98" s="18" t="s">
        <v>0</v>
      </c>
      <c r="E98" s="8" t="s">
        <v>0</v>
      </c>
    </row>
    <row r="99" spans="1:5">
      <c r="A99" s="3" t="s">
        <v>0</v>
      </c>
      <c r="B99" s="8" t="s">
        <v>0</v>
      </c>
      <c r="C99" s="3" t="s">
        <v>0</v>
      </c>
      <c r="D99" s="18" t="s">
        <v>0</v>
      </c>
      <c r="E99" s="8" t="s">
        <v>0</v>
      </c>
    </row>
    <row r="100" spans="1:5">
      <c r="A100" s="3" t="s">
        <v>0</v>
      </c>
      <c r="B100" s="8" t="s">
        <v>0</v>
      </c>
      <c r="C100" s="3" t="s">
        <v>0</v>
      </c>
      <c r="D100" s="18" t="s">
        <v>0</v>
      </c>
      <c r="E100" s="8" t="s">
        <v>0</v>
      </c>
    </row>
    <row r="101" spans="1:5">
      <c r="A101" s="3" t="s">
        <v>0</v>
      </c>
      <c r="B101" s="8" t="s">
        <v>0</v>
      </c>
      <c r="C101" s="3" t="s">
        <v>0</v>
      </c>
      <c r="D101" s="18" t="s">
        <v>0</v>
      </c>
      <c r="E101" s="8" t="s">
        <v>0</v>
      </c>
    </row>
    <row r="102" spans="1:5">
      <c r="A102" s="3" t="s">
        <v>0</v>
      </c>
      <c r="B102" s="8" t="s">
        <v>0</v>
      </c>
      <c r="C102" s="3" t="s">
        <v>0</v>
      </c>
      <c r="D102" s="18" t="s">
        <v>0</v>
      </c>
      <c r="E102" s="8" t="s">
        <v>0</v>
      </c>
    </row>
    <row r="103" spans="1:5">
      <c r="A103" s="3" t="s">
        <v>0</v>
      </c>
      <c r="B103" s="8" t="s">
        <v>0</v>
      </c>
      <c r="C103" s="3" t="s">
        <v>0</v>
      </c>
      <c r="D103" s="18" t="s">
        <v>0</v>
      </c>
      <c r="E103" s="8" t="s">
        <v>0</v>
      </c>
    </row>
    <row r="104" spans="1:5">
      <c r="A104" s="3" t="s">
        <v>0</v>
      </c>
      <c r="B104" s="8" t="s">
        <v>0</v>
      </c>
      <c r="C104" s="3" t="s">
        <v>0</v>
      </c>
      <c r="D104" s="18" t="s">
        <v>0</v>
      </c>
      <c r="E104" s="8" t="s">
        <v>0</v>
      </c>
    </row>
    <row r="105" spans="1:5">
      <c r="A105" s="3" t="s">
        <v>0</v>
      </c>
      <c r="B105" s="8" t="s">
        <v>0</v>
      </c>
      <c r="C105" s="3" t="s">
        <v>0</v>
      </c>
      <c r="D105" s="18" t="s">
        <v>0</v>
      </c>
      <c r="E105" s="8" t="s">
        <v>0</v>
      </c>
    </row>
    <row r="106" spans="1:5">
      <c r="A106" s="3" t="s">
        <v>0</v>
      </c>
      <c r="B106" s="8" t="s">
        <v>0</v>
      </c>
      <c r="C106" s="3" t="s">
        <v>0</v>
      </c>
      <c r="D106" s="18" t="s">
        <v>0</v>
      </c>
      <c r="E106" s="8" t="s">
        <v>0</v>
      </c>
    </row>
    <row r="107" spans="1:5">
      <c r="A107" s="3" t="s">
        <v>0</v>
      </c>
      <c r="B107" s="8" t="s">
        <v>0</v>
      </c>
      <c r="C107" s="3" t="s">
        <v>0</v>
      </c>
      <c r="D107" s="18" t="s">
        <v>0</v>
      </c>
      <c r="E107" s="8" t="s">
        <v>0</v>
      </c>
    </row>
    <row r="108" spans="1:5">
      <c r="A108" s="3" t="s">
        <v>0</v>
      </c>
      <c r="B108" s="8" t="s">
        <v>0</v>
      </c>
      <c r="C108" s="3" t="s">
        <v>0</v>
      </c>
      <c r="D108" s="18" t="s">
        <v>0</v>
      </c>
      <c r="E108" s="8" t="s">
        <v>0</v>
      </c>
    </row>
    <row r="109" spans="1:5">
      <c r="A109" s="3" t="s">
        <v>0</v>
      </c>
      <c r="B109" s="8" t="s">
        <v>0</v>
      </c>
      <c r="C109" s="3" t="s">
        <v>0</v>
      </c>
      <c r="D109" s="18" t="s">
        <v>0</v>
      </c>
      <c r="E109" s="8" t="s">
        <v>0</v>
      </c>
    </row>
    <row r="110" spans="1:5">
      <c r="A110" s="3" t="s">
        <v>121</v>
      </c>
      <c r="B110" s="3" t="s">
        <v>0</v>
      </c>
      <c r="C110" s="3" t="s">
        <v>0</v>
      </c>
      <c r="D110" s="3">
        <f>SUM(D91:D109)</f>
        <v>0</v>
      </c>
      <c r="E110" s="3" t="s">
        <v>41</v>
      </c>
    </row>
    <row r="111" spans="1:5">
      <c r="A111" s="22"/>
      <c r="B111" s="22"/>
      <c r="C111" s="22"/>
      <c r="D111" s="22"/>
      <c r="E111" s="22"/>
    </row>
    <row r="112" spans="1:5">
      <c r="A112" s="23" t="s">
        <v>246</v>
      </c>
      <c r="B112" s="23" t="s">
        <v>0</v>
      </c>
      <c r="C112" s="23" t="s">
        <v>0</v>
      </c>
      <c r="D112" s="23" t="s">
        <v>0</v>
      </c>
      <c r="E112" s="23" t="s">
        <v>0</v>
      </c>
    </row>
  </sheetData>
  <mergeCells count="28">
    <mergeCell ref="A1:E1"/>
    <mergeCell ref="C2:D2"/>
    <mergeCell ref="B3:D3"/>
    <mergeCell ref="B4:D4"/>
    <mergeCell ref="B5:D5"/>
    <mergeCell ref="A26:C26"/>
    <mergeCell ref="A28:E28"/>
    <mergeCell ref="A29:E29"/>
    <mergeCell ref="C30:D30"/>
    <mergeCell ref="B31:D31"/>
    <mergeCell ref="B32:D32"/>
    <mergeCell ref="B33:D33"/>
    <mergeCell ref="A54:C54"/>
    <mergeCell ref="A56:E56"/>
    <mergeCell ref="A57:E57"/>
    <mergeCell ref="C58:D58"/>
    <mergeCell ref="B59:D59"/>
    <mergeCell ref="B60:D60"/>
    <mergeCell ref="B61:D61"/>
    <mergeCell ref="A82:C82"/>
    <mergeCell ref="A84:E84"/>
    <mergeCell ref="A85:E85"/>
    <mergeCell ref="C86:D86"/>
    <mergeCell ref="B87:D87"/>
    <mergeCell ref="B88:D88"/>
    <mergeCell ref="B89:D89"/>
    <mergeCell ref="A110:C110"/>
    <mergeCell ref="A112:E112"/>
  </mergeCells>
  <pageMargins left="1.37777777777778" right="0.7" top="0.75" bottom="0.75" header="0.3" footer="0.3"/>
  <pageSetup paperSize="9" scale="115" orientation="landscape"/>
  <headerFooter/>
  <rowBreaks count="3" manualBreakCount="3">
    <brk id="28" max="16383" man="1"/>
    <brk id="56" max="16383" man="1"/>
    <brk id="84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44"/>
  <sheetViews>
    <sheetView view="pageBreakPreview" zoomScaleNormal="100" workbookViewId="0">
      <selection activeCell="I40" sqref="I40"/>
    </sheetView>
  </sheetViews>
  <sheetFormatPr defaultColWidth="9" defaultRowHeight="14" outlineLevelCol="5"/>
  <cols>
    <col min="2" max="2" width="13.7818181818182" customWidth="1"/>
    <col min="3" max="3" width="39.2181818181818" customWidth="1"/>
    <col min="4" max="4" width="14.1090909090909" customWidth="1"/>
    <col min="5" max="5" width="15.2090909090909" customWidth="1"/>
    <col min="6" max="6" width="13.4454545454545" customWidth="1"/>
  </cols>
  <sheetData>
    <row r="1" ht="21" spans="1:6">
      <c r="A1" s="10" t="s">
        <v>247</v>
      </c>
      <c r="B1" s="10"/>
      <c r="C1" s="10"/>
      <c r="D1" s="10"/>
      <c r="E1" s="10"/>
      <c r="F1" s="11" t="s">
        <v>97</v>
      </c>
    </row>
    <row r="2" ht="21" customHeight="1" spans="1:6">
      <c r="A2" s="12" t="s">
        <v>22</v>
      </c>
      <c r="B2" s="13" t="s">
        <v>481</v>
      </c>
      <c r="C2" s="13"/>
      <c r="D2" s="13"/>
      <c r="E2" s="13" t="s">
        <v>125</v>
      </c>
      <c r="F2" s="13" t="s">
        <v>0</v>
      </c>
    </row>
    <row r="3" spans="1:6">
      <c r="A3" s="12" t="s">
        <v>126</v>
      </c>
      <c r="B3" s="13" t="s">
        <v>531</v>
      </c>
      <c r="C3" s="13"/>
      <c r="D3" s="13"/>
      <c r="E3" s="13" t="s">
        <v>347</v>
      </c>
      <c r="F3" s="13" t="s">
        <v>0</v>
      </c>
    </row>
    <row r="4" spans="1:6">
      <c r="A4" s="12" t="s">
        <v>129</v>
      </c>
      <c r="B4" s="14" t="s">
        <v>482</v>
      </c>
      <c r="C4" s="14"/>
      <c r="D4" s="14"/>
      <c r="E4" s="12" t="s">
        <v>0</v>
      </c>
      <c r="F4" s="12" t="s">
        <v>0</v>
      </c>
    </row>
    <row r="5" spans="1:6">
      <c r="A5" s="3" t="s">
        <v>30</v>
      </c>
      <c r="B5" s="3" t="s">
        <v>107</v>
      </c>
      <c r="C5" s="3" t="s">
        <v>194</v>
      </c>
      <c r="D5" s="3" t="s">
        <v>195</v>
      </c>
      <c r="E5" s="3" t="s">
        <v>250</v>
      </c>
      <c r="F5" s="3" t="s">
        <v>251</v>
      </c>
    </row>
    <row r="6" ht="51.6" customHeight="1" spans="1:6">
      <c r="A6" s="3" t="s">
        <v>51</v>
      </c>
      <c r="B6" s="8" t="s">
        <v>37</v>
      </c>
      <c r="C6" s="3" t="s">
        <v>252</v>
      </c>
      <c r="D6" s="15">
        <f>'D3-3 分部分项工程量清单综合单价计算表(分页不带材料)~3'!F17</f>
        <v>0</v>
      </c>
      <c r="E6" s="16">
        <v>4.8</v>
      </c>
      <c r="F6" s="3">
        <f>ROUND(D6*E6/100,2)</f>
        <v>0</v>
      </c>
    </row>
    <row r="7" ht="51.6" customHeight="1" spans="1:6">
      <c r="A7" s="3" t="s">
        <v>58</v>
      </c>
      <c r="B7" s="8" t="s">
        <v>80</v>
      </c>
      <c r="C7" s="3" t="s">
        <v>253</v>
      </c>
      <c r="D7" s="17">
        <f>'D3-3 分部分项工程量清单综合单价计算表(分页不带材料)~3'!K17+'E.1分部分项工程总价措施项目清单计价表-GP型'!I18+'F1.1暂列金额明细表（GP型）'!D26+'G.1规费、税金项目清单计价表-GP型'!F6</f>
        <v>0</v>
      </c>
      <c r="E7" s="3">
        <v>3</v>
      </c>
      <c r="F7" s="3">
        <f>ROUND(D7*E7/100,2)</f>
        <v>0</v>
      </c>
    </row>
    <row r="8" ht="51.6" customHeight="1" spans="1:6">
      <c r="A8" s="3">
        <v>3</v>
      </c>
      <c r="B8" s="8" t="s">
        <v>81</v>
      </c>
      <c r="C8" s="3" t="s">
        <v>253</v>
      </c>
      <c r="D8" s="17">
        <f>D7</f>
        <v>0</v>
      </c>
      <c r="E8" s="3"/>
      <c r="F8" s="3">
        <f>ROUND(D8*E8/100,2)</f>
        <v>0</v>
      </c>
    </row>
    <row r="9" spans="1:6">
      <c r="A9" s="3" t="s">
        <v>0</v>
      </c>
      <c r="B9" s="8" t="s">
        <v>0</v>
      </c>
      <c r="C9" s="3" t="s">
        <v>0</v>
      </c>
      <c r="D9" s="18" t="s">
        <v>0</v>
      </c>
      <c r="E9" s="3" t="s">
        <v>0</v>
      </c>
      <c r="F9" s="3"/>
    </row>
    <row r="10" spans="1:6">
      <c r="A10" s="3" t="s">
        <v>0</v>
      </c>
      <c r="B10" s="8" t="s">
        <v>0</v>
      </c>
      <c r="C10" s="3" t="s">
        <v>0</v>
      </c>
      <c r="D10" s="18" t="s">
        <v>0</v>
      </c>
      <c r="E10" s="3" t="s">
        <v>0</v>
      </c>
      <c r="F10" s="3"/>
    </row>
    <row r="11" spans="1:6">
      <c r="A11" s="3" t="s">
        <v>157</v>
      </c>
      <c r="B11" s="3" t="s">
        <v>0</v>
      </c>
      <c r="C11" s="3" t="s">
        <v>0</v>
      </c>
      <c r="D11" s="3" t="s">
        <v>0</v>
      </c>
      <c r="E11" s="3" t="s">
        <v>0</v>
      </c>
      <c r="F11" s="3">
        <f>SUM(F6:F10)</f>
        <v>0</v>
      </c>
    </row>
    <row r="12" ht="21" spans="1:6">
      <c r="A12" s="10" t="s">
        <v>247</v>
      </c>
      <c r="B12" s="10"/>
      <c r="C12" s="10"/>
      <c r="D12" s="10"/>
      <c r="E12" s="10"/>
      <c r="F12" s="11" t="s">
        <v>99</v>
      </c>
    </row>
    <row r="13" ht="24" customHeight="1" spans="1:6">
      <c r="A13" s="12" t="s">
        <v>22</v>
      </c>
      <c r="B13" s="13" t="s">
        <v>481</v>
      </c>
      <c r="C13" s="13"/>
      <c r="D13" s="13"/>
      <c r="E13" s="13" t="s">
        <v>125</v>
      </c>
      <c r="F13" s="13" t="s">
        <v>0</v>
      </c>
    </row>
    <row r="14" spans="1:6">
      <c r="A14" s="12" t="s">
        <v>126</v>
      </c>
      <c r="B14" s="13" t="s">
        <v>527</v>
      </c>
      <c r="C14" s="13"/>
      <c r="D14" s="13"/>
      <c r="E14" s="13" t="s">
        <v>360</v>
      </c>
      <c r="F14" s="13" t="s">
        <v>0</v>
      </c>
    </row>
    <row r="15" spans="1:6">
      <c r="A15" s="12" t="s">
        <v>129</v>
      </c>
      <c r="B15" s="14" t="s">
        <v>532</v>
      </c>
      <c r="C15" s="14"/>
      <c r="D15" s="14"/>
      <c r="E15" s="12" t="s">
        <v>0</v>
      </c>
      <c r="F15" s="12" t="s">
        <v>0</v>
      </c>
    </row>
    <row r="16" spans="1:6">
      <c r="A16" s="3" t="s">
        <v>30</v>
      </c>
      <c r="B16" s="3" t="s">
        <v>107</v>
      </c>
      <c r="C16" s="3" t="s">
        <v>194</v>
      </c>
      <c r="D16" s="3" t="s">
        <v>195</v>
      </c>
      <c r="E16" s="3" t="s">
        <v>250</v>
      </c>
      <c r="F16" s="3" t="s">
        <v>251</v>
      </c>
    </row>
    <row r="17" ht="51.6" customHeight="1" spans="1:6">
      <c r="A17" s="3" t="s">
        <v>51</v>
      </c>
      <c r="B17" s="8" t="s">
        <v>37</v>
      </c>
      <c r="C17" s="3" t="s">
        <v>252</v>
      </c>
      <c r="D17" s="15">
        <f>'D3-3 分部分项工程量清单综合单价计算表(分页不带材料)~3'!F36</f>
        <v>0</v>
      </c>
      <c r="E17" s="16">
        <v>4.8</v>
      </c>
      <c r="F17" s="3">
        <f>ROUND(D17*E17/100,2)</f>
        <v>0</v>
      </c>
    </row>
    <row r="18" ht="51.6" customHeight="1" spans="1:6">
      <c r="A18" s="3" t="s">
        <v>58</v>
      </c>
      <c r="B18" s="8" t="s">
        <v>80</v>
      </c>
      <c r="C18" s="3" t="s">
        <v>253</v>
      </c>
      <c r="D18" s="17">
        <f>'D3-3 分部分项工程量清单综合单价计算表(分页不带材料)~3'!K36+'E.1分部分项工程总价措施项目清单计价表-GP型'!I38+'F1.1暂列金额明细表（GP型）'!D54+'G.1规费、税金项目清单计价表-GP型'!F17</f>
        <v>0</v>
      </c>
      <c r="E18" s="3">
        <v>3</v>
      </c>
      <c r="F18" s="3">
        <f>ROUND(D18*E18/100,2)</f>
        <v>0</v>
      </c>
    </row>
    <row r="19" ht="51.6" customHeight="1" spans="1:6">
      <c r="A19" s="3">
        <v>3</v>
      </c>
      <c r="B19" s="8" t="s">
        <v>81</v>
      </c>
      <c r="C19" s="3" t="s">
        <v>253</v>
      </c>
      <c r="D19" s="17">
        <f>D18</f>
        <v>0</v>
      </c>
      <c r="E19" s="3"/>
      <c r="F19" s="3">
        <f>ROUND(D19*E19/100,2)</f>
        <v>0</v>
      </c>
    </row>
    <row r="20" spans="1:6">
      <c r="A20" s="3" t="s">
        <v>0</v>
      </c>
      <c r="B20" s="8" t="s">
        <v>0</v>
      </c>
      <c r="C20" s="3" t="s">
        <v>0</v>
      </c>
      <c r="D20" s="18" t="s">
        <v>0</v>
      </c>
      <c r="E20" s="3" t="s">
        <v>0</v>
      </c>
      <c r="F20" s="3"/>
    </row>
    <row r="21" spans="1:6">
      <c r="A21" s="3" t="s">
        <v>0</v>
      </c>
      <c r="B21" s="8" t="s">
        <v>0</v>
      </c>
      <c r="C21" s="3" t="s">
        <v>0</v>
      </c>
      <c r="D21" s="18" t="s">
        <v>0</v>
      </c>
      <c r="E21" s="3" t="s">
        <v>0</v>
      </c>
      <c r="F21" s="3"/>
    </row>
    <row r="22" spans="1:6">
      <c r="A22" s="3" t="s">
        <v>157</v>
      </c>
      <c r="B22" s="3" t="s">
        <v>0</v>
      </c>
      <c r="C22" s="3" t="s">
        <v>0</v>
      </c>
      <c r="D22" s="3" t="s">
        <v>0</v>
      </c>
      <c r="E22" s="3" t="s">
        <v>0</v>
      </c>
      <c r="F22" s="3">
        <f>SUM(F17:F21)</f>
        <v>0</v>
      </c>
    </row>
    <row r="23" ht="21" spans="1:6">
      <c r="A23" s="10" t="s">
        <v>247</v>
      </c>
      <c r="B23" s="10"/>
      <c r="C23" s="10"/>
      <c r="D23" s="10"/>
      <c r="E23" s="10"/>
      <c r="F23" s="11" t="s">
        <v>101</v>
      </c>
    </row>
    <row r="24" ht="23" customHeight="1" spans="1:6">
      <c r="A24" s="12" t="s">
        <v>22</v>
      </c>
      <c r="B24" s="13" t="s">
        <v>481</v>
      </c>
      <c r="C24" s="13"/>
      <c r="D24" s="13"/>
      <c r="E24" s="13" t="s">
        <v>125</v>
      </c>
      <c r="F24" s="13" t="s">
        <v>0</v>
      </c>
    </row>
    <row r="25" spans="1:6">
      <c r="A25" s="12" t="s">
        <v>126</v>
      </c>
      <c r="B25" s="13" t="s">
        <v>371</v>
      </c>
      <c r="C25" s="13"/>
      <c r="D25" s="13"/>
      <c r="E25" s="13" t="s">
        <v>372</v>
      </c>
      <c r="F25" s="13" t="s">
        <v>0</v>
      </c>
    </row>
    <row r="26" spans="1:6">
      <c r="A26" s="12" t="s">
        <v>129</v>
      </c>
      <c r="B26" s="14" t="s">
        <v>533</v>
      </c>
      <c r="C26" s="14"/>
      <c r="D26" s="14"/>
      <c r="E26" s="12" t="s">
        <v>0</v>
      </c>
      <c r="F26" s="12" t="s">
        <v>0</v>
      </c>
    </row>
    <row r="27" spans="1:6">
      <c r="A27" s="3" t="s">
        <v>30</v>
      </c>
      <c r="B27" s="3" t="s">
        <v>107</v>
      </c>
      <c r="C27" s="3" t="s">
        <v>194</v>
      </c>
      <c r="D27" s="3" t="s">
        <v>195</v>
      </c>
      <c r="E27" s="3" t="s">
        <v>250</v>
      </c>
      <c r="F27" s="3" t="s">
        <v>251</v>
      </c>
    </row>
    <row r="28" ht="51.6" customHeight="1" spans="1:6">
      <c r="A28" s="3" t="s">
        <v>51</v>
      </c>
      <c r="B28" s="8" t="s">
        <v>37</v>
      </c>
      <c r="C28" s="3" t="s">
        <v>252</v>
      </c>
      <c r="D28" s="15">
        <f>'D3-3 分部分项工程量清单综合单价计算表(分页不带材料)~3'!F55</f>
        <v>4801984.228</v>
      </c>
      <c r="E28" s="16">
        <v>4.8</v>
      </c>
      <c r="F28" s="3">
        <f>ROUND(D28*E28/100,2)</f>
        <v>230495.24</v>
      </c>
    </row>
    <row r="29" ht="51.6" customHeight="1" spans="1:6">
      <c r="A29" s="3" t="s">
        <v>58</v>
      </c>
      <c r="B29" s="8" t="s">
        <v>80</v>
      </c>
      <c r="C29" s="3" t="s">
        <v>253</v>
      </c>
      <c r="D29" s="17">
        <f>'D3-3 分部分项工程量清单综合单价计算表(分页不带材料)~3'!K55+'E.1分部分项工程总价措施项目清单计价表-GP型'!I58+'F1.1暂列金额明细表（GP型）'!D82+F28</f>
        <v>5440020.955</v>
      </c>
      <c r="E29" s="3">
        <v>3</v>
      </c>
      <c r="F29" s="3">
        <f>ROUND(D29*E29/100,2)</f>
        <v>163200.63</v>
      </c>
    </row>
    <row r="30" ht="51.6" customHeight="1" spans="1:6">
      <c r="A30" s="3">
        <v>3</v>
      </c>
      <c r="B30" s="8" t="s">
        <v>81</v>
      </c>
      <c r="C30" s="3" t="s">
        <v>253</v>
      </c>
      <c r="D30" s="17">
        <f>D29</f>
        <v>5440020.955</v>
      </c>
      <c r="E30" s="3"/>
      <c r="F30" s="3">
        <f>ROUND(D30*E30/100,2)</f>
        <v>0</v>
      </c>
    </row>
    <row r="31" spans="1:6">
      <c r="A31" s="3" t="s">
        <v>0</v>
      </c>
      <c r="B31" s="8" t="s">
        <v>0</v>
      </c>
      <c r="C31" s="3" t="s">
        <v>0</v>
      </c>
      <c r="D31" s="18" t="s">
        <v>0</v>
      </c>
      <c r="E31" s="3" t="s">
        <v>0</v>
      </c>
      <c r="F31" s="3"/>
    </row>
    <row r="32" spans="1:6">
      <c r="A32" s="3" t="s">
        <v>0</v>
      </c>
      <c r="B32" s="8" t="s">
        <v>0</v>
      </c>
      <c r="C32" s="3" t="s">
        <v>0</v>
      </c>
      <c r="D32" s="18" t="s">
        <v>0</v>
      </c>
      <c r="E32" s="3" t="s">
        <v>0</v>
      </c>
      <c r="F32" s="3"/>
    </row>
    <row r="33" spans="1:6">
      <c r="A33" s="3" t="s">
        <v>157</v>
      </c>
      <c r="B33" s="3" t="s">
        <v>0</v>
      </c>
      <c r="C33" s="3" t="s">
        <v>0</v>
      </c>
      <c r="D33" s="3" t="s">
        <v>0</v>
      </c>
      <c r="E33" s="3" t="s">
        <v>0</v>
      </c>
      <c r="F33" s="3">
        <f>SUM(F28:F32)</f>
        <v>393695.87</v>
      </c>
    </row>
    <row r="34" ht="21" spans="1:6">
      <c r="A34" s="10" t="s">
        <v>247</v>
      </c>
      <c r="B34" s="10"/>
      <c r="C34" s="10"/>
      <c r="D34" s="10"/>
      <c r="E34" s="10"/>
      <c r="F34" s="11" t="s">
        <v>103</v>
      </c>
    </row>
    <row r="35" ht="24" customHeight="1" spans="1:6">
      <c r="A35" s="12" t="s">
        <v>22</v>
      </c>
      <c r="B35" s="13" t="s">
        <v>481</v>
      </c>
      <c r="C35" s="13"/>
      <c r="D35" s="13"/>
      <c r="E35" s="13" t="s">
        <v>125</v>
      </c>
      <c r="F35" s="13" t="s">
        <v>0</v>
      </c>
    </row>
    <row r="36" spans="1:6">
      <c r="A36" s="12" t="s">
        <v>126</v>
      </c>
      <c r="B36" s="13" t="s">
        <v>534</v>
      </c>
      <c r="C36" s="13"/>
      <c r="D36" s="13"/>
      <c r="E36" s="13" t="s">
        <v>384</v>
      </c>
      <c r="F36" s="13" t="s">
        <v>0</v>
      </c>
    </row>
    <row r="37" spans="1:6">
      <c r="A37" s="12" t="s">
        <v>129</v>
      </c>
      <c r="B37" s="14" t="s">
        <v>535</v>
      </c>
      <c r="C37" s="14"/>
      <c r="D37" s="14"/>
      <c r="E37" s="12" t="s">
        <v>0</v>
      </c>
      <c r="F37" s="12" t="s">
        <v>0</v>
      </c>
    </row>
    <row r="38" spans="1:6">
      <c r="A38" s="3" t="s">
        <v>30</v>
      </c>
      <c r="B38" s="3" t="s">
        <v>107</v>
      </c>
      <c r="C38" s="3" t="s">
        <v>194</v>
      </c>
      <c r="D38" s="3" t="s">
        <v>195</v>
      </c>
      <c r="E38" s="3" t="s">
        <v>250</v>
      </c>
      <c r="F38" s="3" t="s">
        <v>251</v>
      </c>
    </row>
    <row r="39" ht="51.6" customHeight="1" spans="1:6">
      <c r="A39" s="3" t="s">
        <v>51</v>
      </c>
      <c r="B39" s="8" t="s">
        <v>37</v>
      </c>
      <c r="C39" s="3" t="s">
        <v>252</v>
      </c>
      <c r="D39" s="15">
        <f>'D3-3 分部分项工程量清单综合单价计算表(分页不带材料)~3'!F74</f>
        <v>0</v>
      </c>
      <c r="E39" s="16">
        <v>4.8</v>
      </c>
      <c r="F39" s="3">
        <f>ROUND(D39*E39/100,2)</f>
        <v>0</v>
      </c>
    </row>
    <row r="40" ht="51.6" customHeight="1" spans="1:6">
      <c r="A40" s="3" t="s">
        <v>58</v>
      </c>
      <c r="B40" s="8" t="s">
        <v>80</v>
      </c>
      <c r="C40" s="3" t="s">
        <v>253</v>
      </c>
      <c r="D40" s="17">
        <f>'D3-3 分部分项工程量清单综合单价计算表(分页不带材料)~3'!K74+'E.1分部分项工程总价措施项目清单计价表-GP型'!I78+'F1.1暂列金额明细表（GP型）'!D110+'G.1规费、税金项目清单计价表-GP型'!F39</f>
        <v>0</v>
      </c>
      <c r="E40" s="3">
        <v>3</v>
      </c>
      <c r="F40" s="3">
        <f>ROUND(D40*E40/100,2)</f>
        <v>0</v>
      </c>
    </row>
    <row r="41" ht="51.6" customHeight="1" spans="1:6">
      <c r="A41" s="3">
        <v>3</v>
      </c>
      <c r="B41" s="8" t="s">
        <v>81</v>
      </c>
      <c r="C41" s="3" t="s">
        <v>253</v>
      </c>
      <c r="D41" s="17">
        <f>D40</f>
        <v>0</v>
      </c>
      <c r="E41" s="3"/>
      <c r="F41" s="3">
        <f>ROUND(D41*E41/100,2)</f>
        <v>0</v>
      </c>
    </row>
    <row r="42" spans="1:6">
      <c r="A42" s="3" t="s">
        <v>0</v>
      </c>
      <c r="B42" s="8" t="s">
        <v>0</v>
      </c>
      <c r="C42" s="3" t="s">
        <v>0</v>
      </c>
      <c r="D42" s="18" t="s">
        <v>0</v>
      </c>
      <c r="E42" s="3" t="s">
        <v>0</v>
      </c>
      <c r="F42" s="3"/>
    </row>
    <row r="43" spans="1:6">
      <c r="A43" s="3" t="s">
        <v>0</v>
      </c>
      <c r="B43" s="8" t="s">
        <v>0</v>
      </c>
      <c r="C43" s="3" t="s">
        <v>0</v>
      </c>
      <c r="D43" s="18" t="s">
        <v>0</v>
      </c>
      <c r="E43" s="3" t="s">
        <v>0</v>
      </c>
      <c r="F43" s="3"/>
    </row>
    <row r="44" spans="1:6">
      <c r="A44" s="3" t="s">
        <v>157</v>
      </c>
      <c r="B44" s="3" t="s">
        <v>0</v>
      </c>
      <c r="C44" s="3" t="s">
        <v>0</v>
      </c>
      <c r="D44" s="3" t="s">
        <v>0</v>
      </c>
      <c r="E44" s="3" t="s">
        <v>0</v>
      </c>
      <c r="F44" s="3">
        <f>SUM(F39:F43)</f>
        <v>0</v>
      </c>
    </row>
  </sheetData>
  <mergeCells count="28">
    <mergeCell ref="A1:E1"/>
    <mergeCell ref="B2:D2"/>
    <mergeCell ref="E2:F2"/>
    <mergeCell ref="B3:D3"/>
    <mergeCell ref="E3:F3"/>
    <mergeCell ref="B4:D4"/>
    <mergeCell ref="A11:E11"/>
    <mergeCell ref="A12:E12"/>
    <mergeCell ref="B13:D13"/>
    <mergeCell ref="E13:F13"/>
    <mergeCell ref="B14:D14"/>
    <mergeCell ref="E14:F14"/>
    <mergeCell ref="B15:D15"/>
    <mergeCell ref="A22:E22"/>
    <mergeCell ref="A23:E23"/>
    <mergeCell ref="B24:D24"/>
    <mergeCell ref="E24:F24"/>
    <mergeCell ref="B25:D25"/>
    <mergeCell ref="E25:F25"/>
    <mergeCell ref="B26:D26"/>
    <mergeCell ref="A33:E33"/>
    <mergeCell ref="A34:E34"/>
    <mergeCell ref="B35:D35"/>
    <mergeCell ref="E35:F35"/>
    <mergeCell ref="B36:D36"/>
    <mergeCell ref="E36:F36"/>
    <mergeCell ref="B37:D37"/>
    <mergeCell ref="A44:E44"/>
  </mergeCells>
  <pageMargins left="0.7" right="0.7" top="0.75" bottom="0.75" header="0.3" footer="0.3"/>
  <pageSetup paperSize="9" scale="125" orientation="landscape"/>
  <headerFooter/>
  <rowBreaks count="3" manualBreakCount="3">
    <brk id="11" max="16383" man="1"/>
    <brk id="22" max="16383" man="1"/>
    <brk id="33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view="pageBreakPreview" zoomScaleNormal="100" workbookViewId="0">
      <selection activeCell="F29" sqref="F29"/>
    </sheetView>
  </sheetViews>
  <sheetFormatPr defaultColWidth="9" defaultRowHeight="14" outlineLevelCol="5"/>
  <cols>
    <col min="1" max="1" width="6.78181818181818" customWidth="1"/>
    <col min="2" max="2" width="11" customWidth="1"/>
    <col min="3" max="3" width="22.6636363636364" customWidth="1"/>
    <col min="4" max="4" width="33" customWidth="1"/>
    <col min="5" max="5" width="10.3363636363636" customWidth="1"/>
    <col min="6" max="6" width="9.66363636363636" customWidth="1"/>
  </cols>
  <sheetData>
    <row r="1" ht="28.8" customHeight="1" spans="1:6">
      <c r="A1" s="1" t="s">
        <v>254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</row>
    <row r="2" ht="28" customHeight="1" spans="1:6">
      <c r="A2" s="2" t="s">
        <v>339</v>
      </c>
      <c r="B2" s="2"/>
      <c r="C2" s="2"/>
      <c r="D2" s="2"/>
      <c r="E2" s="2"/>
      <c r="F2" s="2"/>
    </row>
    <row r="3" ht="31.8" customHeight="1" spans="1:6">
      <c r="A3" s="3" t="s">
        <v>30</v>
      </c>
      <c r="B3" s="4" t="s">
        <v>255</v>
      </c>
      <c r="C3" s="3" t="s">
        <v>256</v>
      </c>
      <c r="D3" s="3" t="s">
        <v>257</v>
      </c>
      <c r="E3" s="3" t="s">
        <v>108</v>
      </c>
      <c r="F3" s="3" t="s">
        <v>258</v>
      </c>
    </row>
    <row r="4" spans="1:6">
      <c r="A4" s="3" t="s">
        <v>51</v>
      </c>
      <c r="B4" s="3" t="s">
        <v>332</v>
      </c>
      <c r="C4" s="5" t="s">
        <v>314</v>
      </c>
      <c r="D4" s="6"/>
      <c r="E4" s="7" t="s">
        <v>163</v>
      </c>
      <c r="F4" s="7">
        <v>232</v>
      </c>
    </row>
    <row r="5" spans="1:6">
      <c r="A5" s="3" t="s">
        <v>58</v>
      </c>
      <c r="B5" s="3" t="s">
        <v>259</v>
      </c>
      <c r="C5" s="5" t="s">
        <v>260</v>
      </c>
      <c r="D5" s="6"/>
      <c r="E5" s="7" t="s">
        <v>163</v>
      </c>
      <c r="F5" s="7">
        <v>232</v>
      </c>
    </row>
    <row r="6" spans="1:6">
      <c r="A6" s="3" t="s">
        <v>62</v>
      </c>
      <c r="B6" s="3" t="s">
        <v>333</v>
      </c>
      <c r="C6" s="5" t="s">
        <v>315</v>
      </c>
      <c r="D6" s="6"/>
      <c r="E6" s="7" t="s">
        <v>163</v>
      </c>
      <c r="F6" s="7">
        <v>232</v>
      </c>
    </row>
    <row r="7" spans="1:6">
      <c r="A7" s="3" t="s">
        <v>72</v>
      </c>
      <c r="B7" s="3" t="s">
        <v>334</v>
      </c>
      <c r="C7" s="5" t="s">
        <v>316</v>
      </c>
      <c r="D7" s="6"/>
      <c r="E7" s="7" t="s">
        <v>163</v>
      </c>
      <c r="F7" s="7">
        <v>128</v>
      </c>
    </row>
    <row r="8" spans="1:6">
      <c r="A8" s="3" t="s">
        <v>73</v>
      </c>
      <c r="B8" s="3" t="s">
        <v>335</v>
      </c>
      <c r="C8" s="5" t="s">
        <v>317</v>
      </c>
      <c r="D8" s="6"/>
      <c r="E8" s="7" t="s">
        <v>163</v>
      </c>
      <c r="F8" s="7">
        <v>128</v>
      </c>
    </row>
    <row r="9" spans="1:6">
      <c r="A9" s="3" t="s">
        <v>75</v>
      </c>
      <c r="B9" s="3" t="s">
        <v>336</v>
      </c>
      <c r="C9" s="5" t="s">
        <v>318</v>
      </c>
      <c r="D9" s="6"/>
      <c r="E9" s="7" t="s">
        <v>163</v>
      </c>
      <c r="F9" s="7">
        <v>128</v>
      </c>
    </row>
    <row r="10" spans="1:6">
      <c r="A10" s="3" t="s">
        <v>79</v>
      </c>
      <c r="B10" s="3" t="s">
        <v>337</v>
      </c>
      <c r="C10" s="5" t="s">
        <v>319</v>
      </c>
      <c r="D10" s="6"/>
      <c r="E10" s="7" t="s">
        <v>163</v>
      </c>
      <c r="F10" s="7">
        <v>128</v>
      </c>
    </row>
    <row r="11" spans="1:6">
      <c r="A11" s="3" t="s">
        <v>150</v>
      </c>
      <c r="B11" s="3" t="s">
        <v>338</v>
      </c>
      <c r="C11" s="5" t="s">
        <v>320</v>
      </c>
      <c r="D11" s="6"/>
      <c r="E11" s="7" t="s">
        <v>163</v>
      </c>
      <c r="F11" s="7">
        <v>128</v>
      </c>
    </row>
    <row r="12" spans="1:6">
      <c r="A12" s="3" t="s">
        <v>153</v>
      </c>
      <c r="B12" s="3" t="s">
        <v>261</v>
      </c>
      <c r="C12" s="5" t="s">
        <v>164</v>
      </c>
      <c r="D12" s="6"/>
      <c r="E12" s="7" t="s">
        <v>163</v>
      </c>
      <c r="F12" s="7">
        <v>128</v>
      </c>
    </row>
    <row r="13" spans="1:6">
      <c r="A13" s="3" t="s">
        <v>271</v>
      </c>
      <c r="B13" s="3" t="s">
        <v>262</v>
      </c>
      <c r="C13" s="5" t="s">
        <v>165</v>
      </c>
      <c r="D13" s="6"/>
      <c r="E13" s="7" t="s">
        <v>163</v>
      </c>
      <c r="F13" s="7">
        <v>128</v>
      </c>
    </row>
    <row r="14" spans="1:6">
      <c r="A14" s="3" t="s">
        <v>273</v>
      </c>
      <c r="B14" s="3" t="s">
        <v>263</v>
      </c>
      <c r="C14" s="5" t="s">
        <v>166</v>
      </c>
      <c r="D14" s="6"/>
      <c r="E14" s="7" t="s">
        <v>163</v>
      </c>
      <c r="F14" s="7">
        <v>128</v>
      </c>
    </row>
    <row r="15" spans="1:6">
      <c r="A15" s="3" t="s">
        <v>275</v>
      </c>
      <c r="B15" s="3" t="s">
        <v>264</v>
      </c>
      <c r="C15" s="5" t="s">
        <v>167</v>
      </c>
      <c r="D15" s="6"/>
      <c r="E15" s="7" t="s">
        <v>163</v>
      </c>
      <c r="F15" s="7">
        <v>128</v>
      </c>
    </row>
    <row r="16" spans="1:6">
      <c r="A16" s="3" t="s">
        <v>277</v>
      </c>
      <c r="B16" s="3" t="s">
        <v>265</v>
      </c>
      <c r="C16" s="5" t="s">
        <v>168</v>
      </c>
      <c r="D16" s="6"/>
      <c r="E16" s="7" t="s">
        <v>163</v>
      </c>
      <c r="F16" s="7">
        <v>128</v>
      </c>
    </row>
    <row r="17" spans="1:6">
      <c r="A17" s="3" t="s">
        <v>279</v>
      </c>
      <c r="B17" s="3" t="s">
        <v>266</v>
      </c>
      <c r="C17" s="5" t="s">
        <v>172</v>
      </c>
      <c r="D17" s="6"/>
      <c r="E17" s="7" t="s">
        <v>163</v>
      </c>
      <c r="F17" s="7">
        <v>128</v>
      </c>
    </row>
    <row r="18" spans="1:6">
      <c r="A18" s="3" t="s">
        <v>281</v>
      </c>
      <c r="B18" s="3" t="s">
        <v>268</v>
      </c>
      <c r="C18" s="5" t="s">
        <v>269</v>
      </c>
      <c r="D18" s="6"/>
      <c r="E18" s="7" t="s">
        <v>163</v>
      </c>
      <c r="F18" s="7">
        <v>128</v>
      </c>
    </row>
    <row r="19" spans="1:6">
      <c r="A19" s="3" t="s">
        <v>284</v>
      </c>
      <c r="B19" s="3" t="s">
        <v>270</v>
      </c>
      <c r="C19" s="5" t="s">
        <v>141</v>
      </c>
      <c r="D19" s="8"/>
      <c r="E19" s="7" t="s">
        <v>163</v>
      </c>
      <c r="F19" s="7">
        <v>128</v>
      </c>
    </row>
    <row r="20" spans="1:6">
      <c r="A20" s="3" t="s">
        <v>286</v>
      </c>
      <c r="B20" s="3" t="s">
        <v>272</v>
      </c>
      <c r="C20" s="5" t="s">
        <v>176</v>
      </c>
      <c r="D20" s="8"/>
      <c r="E20" s="7" t="s">
        <v>163</v>
      </c>
      <c r="F20" s="7">
        <v>128</v>
      </c>
    </row>
    <row r="21" spans="1:6">
      <c r="A21" s="3" t="s">
        <v>289</v>
      </c>
      <c r="B21" s="3" t="s">
        <v>274</v>
      </c>
      <c r="C21" s="8" t="s">
        <v>177</v>
      </c>
      <c r="D21" s="8"/>
      <c r="E21" s="3" t="s">
        <v>178</v>
      </c>
      <c r="F21" s="3"/>
    </row>
    <row r="22" spans="1:6">
      <c r="A22" s="3" t="s">
        <v>291</v>
      </c>
      <c r="B22" s="3" t="s">
        <v>276</v>
      </c>
      <c r="C22" s="8" t="s">
        <v>145</v>
      </c>
      <c r="D22" s="8" t="s">
        <v>0</v>
      </c>
      <c r="E22" s="3" t="s">
        <v>163</v>
      </c>
      <c r="F22" s="7">
        <v>128</v>
      </c>
    </row>
    <row r="23" spans="1:6">
      <c r="A23" s="3" t="s">
        <v>293</v>
      </c>
      <c r="B23" s="3" t="s">
        <v>278</v>
      </c>
      <c r="C23" s="8" t="s">
        <v>147</v>
      </c>
      <c r="D23" s="8" t="s">
        <v>0</v>
      </c>
      <c r="E23" s="3" t="s">
        <v>163</v>
      </c>
      <c r="F23" s="7">
        <v>128</v>
      </c>
    </row>
    <row r="24" spans="1:6">
      <c r="A24" s="3" t="s">
        <v>295</v>
      </c>
      <c r="B24" s="3" t="s">
        <v>280</v>
      </c>
      <c r="C24" s="8" t="s">
        <v>149</v>
      </c>
      <c r="D24" s="8" t="s">
        <v>0</v>
      </c>
      <c r="E24" s="3" t="s">
        <v>163</v>
      </c>
      <c r="F24" s="7">
        <v>128</v>
      </c>
    </row>
    <row r="25" spans="1:6">
      <c r="A25" s="3" t="s">
        <v>297</v>
      </c>
      <c r="B25" s="3" t="s">
        <v>282</v>
      </c>
      <c r="C25" s="8" t="s">
        <v>152</v>
      </c>
      <c r="D25" s="8" t="s">
        <v>0</v>
      </c>
      <c r="E25" s="3" t="s">
        <v>283</v>
      </c>
      <c r="F25" s="3">
        <v>32</v>
      </c>
    </row>
    <row r="26" spans="1:6">
      <c r="A26" s="3" t="s">
        <v>444</v>
      </c>
      <c r="B26" s="3" t="s">
        <v>285</v>
      </c>
      <c r="C26" s="8" t="s">
        <v>181</v>
      </c>
      <c r="D26" s="8" t="s">
        <v>0</v>
      </c>
      <c r="E26" s="3" t="s">
        <v>182</v>
      </c>
      <c r="F26" s="3"/>
    </row>
    <row r="27" spans="1:6">
      <c r="A27" s="3" t="s">
        <v>446</v>
      </c>
      <c r="B27" s="3" t="s">
        <v>287</v>
      </c>
      <c r="C27" s="8" t="s">
        <v>288</v>
      </c>
      <c r="D27" s="8" t="s">
        <v>0</v>
      </c>
      <c r="E27" s="3" t="s">
        <v>156</v>
      </c>
      <c r="F27" s="3">
        <v>400</v>
      </c>
    </row>
    <row r="28" spans="1:6">
      <c r="A28" s="3" t="s">
        <v>449</v>
      </c>
      <c r="B28" s="3" t="s">
        <v>536</v>
      </c>
      <c r="C28" s="8" t="s">
        <v>413</v>
      </c>
      <c r="D28" s="8"/>
      <c r="E28" s="3" t="s">
        <v>170</v>
      </c>
      <c r="F28" s="3">
        <v>3.83</v>
      </c>
    </row>
    <row r="29" spans="1:6">
      <c r="A29" s="3">
        <v>26</v>
      </c>
      <c r="B29" s="3" t="s">
        <v>292</v>
      </c>
      <c r="C29" s="8" t="s">
        <v>171</v>
      </c>
      <c r="D29" s="8"/>
      <c r="E29" s="3" t="s">
        <v>170</v>
      </c>
      <c r="F29" s="3">
        <v>4.83</v>
      </c>
    </row>
    <row r="30" spans="1:6">
      <c r="A30" s="3">
        <v>27</v>
      </c>
      <c r="B30" s="3" t="s">
        <v>294</v>
      </c>
      <c r="C30" s="8" t="s">
        <v>173</v>
      </c>
      <c r="D30" s="8" t="s">
        <v>0</v>
      </c>
      <c r="E30" s="3" t="s">
        <v>174</v>
      </c>
      <c r="F30" s="3">
        <v>1</v>
      </c>
    </row>
    <row r="31" spans="1:6">
      <c r="A31" s="3">
        <v>28</v>
      </c>
      <c r="B31" s="3" t="s">
        <v>296</v>
      </c>
      <c r="C31" s="8" t="s">
        <v>175</v>
      </c>
      <c r="D31" s="8" t="s">
        <v>0</v>
      </c>
      <c r="E31" s="3" t="s">
        <v>174</v>
      </c>
      <c r="F31" s="3">
        <v>3</v>
      </c>
    </row>
    <row r="32" spans="1:6">
      <c r="A32" s="3">
        <v>29</v>
      </c>
      <c r="B32" s="3" t="s">
        <v>298</v>
      </c>
      <c r="C32" s="8" t="s">
        <v>180</v>
      </c>
      <c r="D32" s="3"/>
      <c r="E32" s="3" t="s">
        <v>174</v>
      </c>
      <c r="F32" s="3">
        <v>23.3</v>
      </c>
    </row>
    <row r="33" spans="1:6">
      <c r="A33" s="9" t="s">
        <v>27</v>
      </c>
      <c r="B33" s="9" t="s">
        <v>0</v>
      </c>
      <c r="C33" s="9" t="s">
        <v>0</v>
      </c>
      <c r="D33" s="9" t="s">
        <v>0</v>
      </c>
      <c r="E33" s="9" t="s">
        <v>0</v>
      </c>
      <c r="F33" s="9" t="s">
        <v>0</v>
      </c>
    </row>
  </sheetData>
  <mergeCells count="3">
    <mergeCell ref="A1:F1"/>
    <mergeCell ref="A2:F2"/>
    <mergeCell ref="A33:F33"/>
  </mergeCells>
  <pageMargins left="2.20416666666667" right="0.708661417322835" top="0.748031496062992" bottom="0.748031496062992" header="0.31496062992126" footer="0.31496062992126"/>
  <pageSetup paperSize="9" scale="98" orientation="landscape"/>
  <headerFooter/>
</worksheet>
</file>